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3.161\kyoden\028-2_2025年2月部数改定（石川県・福井県）\∔全紙部数表(石川、福井)\"/>
    </mc:Choice>
  </mc:AlternateContent>
  <xr:revisionPtr revIDLastSave="0" documentId="13_ncr:1_{3B9A594A-C00E-478E-8426-BCBAF213FA38}" xr6:coauthVersionLast="47" xr6:coauthVersionMax="47" xr10:uidLastSave="{00000000-0000-0000-0000-000000000000}"/>
  <bookViews>
    <workbookView xWindow="-120" yWindow="-120" windowWidth="29040" windowHeight="15840" tabRatio="852" activeTab="6" xr2:uid="{2F9CE3E8-9862-4224-811D-70B9D43A1049}"/>
  </bookViews>
  <sheets>
    <sheet name="表紙" sheetId="1" r:id="rId1"/>
    <sheet name="石川県部数集計表" sheetId="2" r:id="rId2"/>
    <sheet name="金沢野々市市" sheetId="3" r:id="rId3"/>
    <sheet name="白山能美小松加賀市" sheetId="4" r:id="rId4"/>
    <sheet name="かほく河北羽咋市" sheetId="5" r:id="rId5"/>
    <sheet name="羽咋郡七尾市鹿島郡" sheetId="6" r:id="rId6"/>
    <sheet name="輪島市鳳珠郡珠洲市" sheetId="7" r:id="rId7"/>
  </sheets>
  <definedNames>
    <definedName name="_xlnm.Print_Area" localSheetId="4">かほく河北羽咋市!$A$1:$AC$51</definedName>
    <definedName name="_xlnm.Print_Area" localSheetId="5">羽咋郡七尾市鹿島郡!$A$1:$AC$51</definedName>
    <definedName name="_xlnm.Print_Area" localSheetId="2">金沢野々市市!$A$1:$AC$51</definedName>
    <definedName name="_xlnm.Print_Area" localSheetId="1">石川県部数集計表!$A$1:$O$24</definedName>
    <definedName name="_xlnm.Print_Area" localSheetId="3">白山能美小松加賀市!$A$1:$AC$67</definedName>
    <definedName name="_xlnm.Print_Area" localSheetId="6">輪島市鳳珠郡珠洲市!$A$1:$AC$51</definedName>
    <definedName name="サイズ">#REF!</definedName>
    <definedName name="支払単価">#REF!</definedName>
    <definedName name="単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 l="1"/>
  <c r="M10" i="2"/>
  <c r="W39" i="3"/>
  <c r="D6" i="2" s="1"/>
  <c r="T49" i="7"/>
  <c r="C19" i="2" s="1"/>
  <c r="AB35" i="7"/>
  <c r="E18" i="2" s="1"/>
  <c r="T35" i="7"/>
  <c r="C18" i="2" s="1"/>
  <c r="T20" i="7"/>
  <c r="C20" i="2" s="1"/>
  <c r="D20" i="7"/>
  <c r="G20" i="2" s="1"/>
  <c r="AB35" i="6"/>
  <c r="E16" i="2" s="1"/>
  <c r="AB49" i="6"/>
  <c r="E17" i="2" s="1"/>
  <c r="T49" i="6"/>
  <c r="D20" i="6"/>
  <c r="G15" i="2" s="1"/>
  <c r="T19" i="5"/>
  <c r="H34" i="5"/>
  <c r="I13" i="2" s="1"/>
  <c r="D34" i="5"/>
  <c r="G13" i="2" s="1"/>
  <c r="D19" i="5"/>
  <c r="G12" i="2" s="1"/>
  <c r="AB65" i="4"/>
  <c r="T65" i="4"/>
  <c r="C11" i="2" s="1"/>
  <c r="H56" i="4"/>
  <c r="D49" i="4"/>
  <c r="G10" i="2" s="1"/>
  <c r="AB34" i="4"/>
  <c r="E9" i="2" s="1"/>
  <c r="D34" i="4"/>
  <c r="G9" i="2" s="1"/>
  <c r="T24" i="4"/>
  <c r="C8" i="2" s="1"/>
  <c r="AB20" i="6"/>
  <c r="E15" i="2" s="1"/>
  <c r="D35" i="6"/>
  <c r="G16" i="2" s="1"/>
  <c r="AB19" i="5"/>
  <c r="E12" i="2" s="1"/>
  <c r="H24" i="4"/>
  <c r="I8" i="2" s="1"/>
  <c r="T48" i="3"/>
  <c r="C7" i="2" s="1"/>
  <c r="AB39" i="3"/>
  <c r="I6" i="2" s="1"/>
  <c r="L39" i="3"/>
  <c r="M6" i="2" s="1"/>
  <c r="D39" i="3"/>
  <c r="K6" i="2" s="1"/>
  <c r="D49" i="6"/>
  <c r="G17" i="2" s="1"/>
  <c r="AB34" i="5"/>
  <c r="E13" i="2" s="1"/>
  <c r="X39" i="3"/>
  <c r="E6" i="2" s="1"/>
  <c r="T39" i="3"/>
  <c r="C6" i="2" s="1"/>
  <c r="G12" i="7"/>
  <c r="H20" i="2" s="1"/>
  <c r="C20" i="7"/>
  <c r="G20" i="7"/>
  <c r="J20" i="2" s="1"/>
  <c r="H20" i="7"/>
  <c r="K20" i="2" s="1"/>
  <c r="K20" i="7"/>
  <c r="L20" i="2" s="1"/>
  <c r="L20" i="7"/>
  <c r="M20" i="2" s="1"/>
  <c r="S20" i="7"/>
  <c r="B20" i="2" s="1"/>
  <c r="AA20" i="7"/>
  <c r="D20" i="2" s="1"/>
  <c r="C35" i="7"/>
  <c r="F18" i="2" s="1"/>
  <c r="D35" i="7"/>
  <c r="G18" i="2" s="1"/>
  <c r="G35" i="7"/>
  <c r="H18" i="2" s="1"/>
  <c r="H35" i="7"/>
  <c r="I18" i="2" s="1"/>
  <c r="K35" i="7"/>
  <c r="L18" i="2" s="1"/>
  <c r="L35" i="7"/>
  <c r="M18" i="2" s="1"/>
  <c r="S35" i="7"/>
  <c r="B18" i="2" s="1"/>
  <c r="AA35" i="7"/>
  <c r="D18" i="2" s="1"/>
  <c r="C49" i="7"/>
  <c r="F19" i="2" s="1"/>
  <c r="D49" i="7"/>
  <c r="G49" i="7"/>
  <c r="K49" i="7"/>
  <c r="L19" i="2" s="1"/>
  <c r="L49" i="7"/>
  <c r="M19" i="2" s="1"/>
  <c r="S49" i="7"/>
  <c r="B19" i="2" s="1"/>
  <c r="AA49" i="7"/>
  <c r="D19" i="2" s="1"/>
  <c r="W51" i="7"/>
  <c r="L3" i="6"/>
  <c r="C20" i="6"/>
  <c r="F15" i="2" s="1"/>
  <c r="G20" i="6"/>
  <c r="H15" i="2" s="1"/>
  <c r="K20" i="6"/>
  <c r="L15" i="2" s="1"/>
  <c r="L20" i="6"/>
  <c r="S20" i="6"/>
  <c r="B15" i="2" s="1"/>
  <c r="AA20" i="6"/>
  <c r="D15" i="2" s="1"/>
  <c r="C35" i="6"/>
  <c r="F16" i="2" s="1"/>
  <c r="G35" i="6"/>
  <c r="H16" i="2" s="1"/>
  <c r="H35" i="6"/>
  <c r="I16" i="2" s="1"/>
  <c r="K35" i="6"/>
  <c r="L16" i="2" s="1"/>
  <c r="L35" i="6"/>
  <c r="S35" i="6"/>
  <c r="B16" i="2" s="1"/>
  <c r="AA35" i="6"/>
  <c r="D16" i="2" s="1"/>
  <c r="C49" i="6"/>
  <c r="F17" i="2" s="1"/>
  <c r="K49" i="6"/>
  <c r="L17" i="2" s="1"/>
  <c r="L49" i="6"/>
  <c r="M17" i="2" s="1"/>
  <c r="S49" i="6"/>
  <c r="AA49" i="6"/>
  <c r="D17" i="2" s="1"/>
  <c r="W51" i="6"/>
  <c r="L3" i="5"/>
  <c r="C19" i="5"/>
  <c r="F12" i="2" s="1"/>
  <c r="K19" i="5"/>
  <c r="L12" i="2" s="1"/>
  <c r="L19" i="5"/>
  <c r="M12" i="2" s="1"/>
  <c r="S19" i="5"/>
  <c r="B12" i="2" s="1"/>
  <c r="AA19" i="5"/>
  <c r="D12" i="2" s="1"/>
  <c r="C34" i="5"/>
  <c r="F13" i="2" s="1"/>
  <c r="G34" i="5"/>
  <c r="H13" i="2" s="1"/>
  <c r="K34" i="5"/>
  <c r="L13" i="2" s="1"/>
  <c r="L34" i="5"/>
  <c r="M13" i="2" s="1"/>
  <c r="S34" i="5"/>
  <c r="B13" i="2" s="1"/>
  <c r="AA34" i="5"/>
  <c r="D13" i="2" s="1"/>
  <c r="C49" i="5"/>
  <c r="F14" i="2" s="1"/>
  <c r="D49" i="5"/>
  <c r="G49" i="5"/>
  <c r="H14" i="2" s="1"/>
  <c r="K49" i="5"/>
  <c r="L14" i="2" s="1"/>
  <c r="L49" i="5"/>
  <c r="M14" i="2" s="1"/>
  <c r="S49" i="5"/>
  <c r="B14" i="2" s="1"/>
  <c r="AA49" i="5"/>
  <c r="D14" i="2" s="1"/>
  <c r="W51" i="5"/>
  <c r="L3" i="4"/>
  <c r="C24" i="4"/>
  <c r="F8" i="2" s="1"/>
  <c r="G24" i="4"/>
  <c r="H8" i="2" s="1"/>
  <c r="K24" i="4"/>
  <c r="L8" i="2" s="1"/>
  <c r="L24" i="4"/>
  <c r="S24" i="4"/>
  <c r="B8" i="2" s="1"/>
  <c r="AA24" i="4"/>
  <c r="C34" i="4"/>
  <c r="F9" i="2" s="1"/>
  <c r="K34" i="4"/>
  <c r="L9" i="2" s="1"/>
  <c r="L34" i="4"/>
  <c r="M9" i="2" s="1"/>
  <c r="S34" i="4"/>
  <c r="AA34" i="4"/>
  <c r="D9" i="2" s="1"/>
  <c r="G40" i="4"/>
  <c r="H10" i="2" s="1"/>
  <c r="H40" i="4"/>
  <c r="I10" i="2" s="1"/>
  <c r="C49" i="4"/>
  <c r="F10" i="2" s="1"/>
  <c r="G49" i="4"/>
  <c r="J10" i="2" s="1"/>
  <c r="H49" i="4"/>
  <c r="K10" i="2" s="1"/>
  <c r="S49" i="4"/>
  <c r="B10" i="2" s="1"/>
  <c r="AA49" i="4"/>
  <c r="D10" i="2" s="1"/>
  <c r="G56" i="4"/>
  <c r="C65" i="4"/>
  <c r="F11" i="2" s="1"/>
  <c r="G65" i="4"/>
  <c r="J11" i="2" s="1"/>
  <c r="H65" i="4"/>
  <c r="M11" i="2"/>
  <c r="S65" i="4"/>
  <c r="B11" i="2" s="1"/>
  <c r="AA65" i="4"/>
  <c r="D11" i="2" s="1"/>
  <c r="W67" i="4"/>
  <c r="L2" i="3"/>
  <c r="C23" i="3"/>
  <c r="F6" i="2" s="1"/>
  <c r="C39" i="3"/>
  <c r="J6" i="2" s="1"/>
  <c r="K39" i="3"/>
  <c r="L6" i="2" s="1"/>
  <c r="S39" i="3"/>
  <c r="B6" i="2" s="1"/>
  <c r="AA39" i="3"/>
  <c r="H6" i="2" s="1"/>
  <c r="C48" i="3"/>
  <c r="F7" i="2" s="1"/>
  <c r="D48" i="3"/>
  <c r="K48" i="3"/>
  <c r="L7" i="2" s="1"/>
  <c r="L48" i="3"/>
  <c r="M7" i="2" s="1"/>
  <c r="S48" i="3"/>
  <c r="B7" i="2" s="1"/>
  <c r="W48" i="3"/>
  <c r="D7" i="2" s="1"/>
  <c r="X48" i="3"/>
  <c r="E7" i="2" s="1"/>
  <c r="AA48" i="3"/>
  <c r="H7" i="2" s="1"/>
  <c r="AB48" i="3"/>
  <c r="I7" i="2" s="1"/>
  <c r="W50" i="3"/>
  <c r="C54" i="3"/>
  <c r="D2" i="7"/>
  <c r="L2" i="7"/>
  <c r="T2" i="6"/>
  <c r="D3" i="3"/>
  <c r="L3" i="7"/>
  <c r="H11" i="2"/>
  <c r="L11" i="2"/>
  <c r="G19" i="2"/>
  <c r="M23" i="2"/>
  <c r="A50" i="4" l="1"/>
  <c r="A20" i="5"/>
  <c r="A21" i="7"/>
  <c r="A49" i="3"/>
  <c r="A50" i="6"/>
  <c r="A25" i="4"/>
  <c r="A50" i="7"/>
  <c r="N12" i="2"/>
  <c r="N19" i="2"/>
  <c r="N11" i="2"/>
  <c r="A35" i="4"/>
  <c r="D8" i="2"/>
  <c r="D22" i="2" s="1"/>
  <c r="N18" i="2"/>
  <c r="A36" i="7"/>
  <c r="A36" i="6"/>
  <c r="A21" i="6"/>
  <c r="N13" i="2"/>
  <c r="N10" i="2"/>
  <c r="N6" i="2"/>
  <c r="A40" i="3"/>
  <c r="AB20" i="7"/>
  <c r="E20" i="2" s="1"/>
  <c r="H20" i="6"/>
  <c r="I15" i="2" s="1"/>
  <c r="AB49" i="5"/>
  <c r="E14" i="2" s="1"/>
  <c r="T49" i="5"/>
  <c r="C14" i="2" s="1"/>
  <c r="T49" i="4"/>
  <c r="C10" i="2" s="1"/>
  <c r="AB24" i="4"/>
  <c r="E8" i="2" s="1"/>
  <c r="AB49" i="7"/>
  <c r="E19" i="2" s="1"/>
  <c r="O19" i="2" s="1"/>
  <c r="H12" i="7"/>
  <c r="I20" i="2" s="1"/>
  <c r="T35" i="6"/>
  <c r="C16" i="2" s="1"/>
  <c r="T20" i="6"/>
  <c r="C15" i="2" s="1"/>
  <c r="A49" i="6"/>
  <c r="A19" i="5"/>
  <c r="H49" i="5"/>
  <c r="I14" i="2" s="1"/>
  <c r="T34" i="5"/>
  <c r="C13" i="2" s="1"/>
  <c r="O13" i="2" s="1"/>
  <c r="AB49" i="4"/>
  <c r="E10" i="2" s="1"/>
  <c r="T34" i="4"/>
  <c r="C9" i="2" s="1"/>
  <c r="O9" i="2" s="1"/>
  <c r="I11" i="2"/>
  <c r="D24" i="4"/>
  <c r="G8" i="2" s="1"/>
  <c r="D65" i="4"/>
  <c r="G11" i="2" s="1"/>
  <c r="A35" i="7"/>
  <c r="O18" i="2"/>
  <c r="C17" i="2"/>
  <c r="O17" i="2" s="1"/>
  <c r="G14" i="2"/>
  <c r="A48" i="3"/>
  <c r="G7" i="2"/>
  <c r="O7" i="2" s="1"/>
  <c r="N16" i="2"/>
  <c r="N14" i="2"/>
  <c r="N15" i="2"/>
  <c r="H22" i="2"/>
  <c r="L22" i="2"/>
  <c r="N7" i="2"/>
  <c r="J22" i="2"/>
  <c r="M16" i="2"/>
  <c r="M15" i="2"/>
  <c r="C12" i="2"/>
  <c r="K11" i="2"/>
  <c r="K22" i="2" s="1"/>
  <c r="E11" i="2"/>
  <c r="M8" i="2"/>
  <c r="T2" i="3"/>
  <c r="A66" i="4"/>
  <c r="L2" i="4"/>
  <c r="L2" i="5"/>
  <c r="L2" i="6"/>
  <c r="D3" i="7"/>
  <c r="D2" i="4"/>
  <c r="D2" i="5"/>
  <c r="D2" i="6"/>
  <c r="D2" i="3"/>
  <c r="T2" i="7"/>
  <c r="F20" i="2"/>
  <c r="N20" i="2" s="1"/>
  <c r="B17" i="2"/>
  <c r="N17" i="2" s="1"/>
  <c r="B9" i="2"/>
  <c r="L3" i="3"/>
  <c r="D3" i="4"/>
  <c r="D3" i="5"/>
  <c r="D3" i="6"/>
  <c r="A50" i="5"/>
  <c r="A35" i="5"/>
  <c r="T2" i="4"/>
  <c r="T2" i="5"/>
  <c r="A49" i="4" l="1"/>
  <c r="B22" i="2"/>
  <c r="N9" i="2"/>
  <c r="M22" i="2"/>
  <c r="O20" i="2"/>
  <c r="F22" i="2"/>
  <c r="N8" i="2"/>
  <c r="O10" i="2"/>
  <c r="A65" i="4"/>
  <c r="O8" i="2"/>
  <c r="AB68" i="4"/>
  <c r="A49" i="7"/>
  <c r="A34" i="5"/>
  <c r="A34" i="4"/>
  <c r="A20" i="7"/>
  <c r="I22" i="2"/>
  <c r="A35" i="6"/>
  <c r="O16" i="2"/>
  <c r="O15" i="2"/>
  <c r="A20" i="6"/>
  <c r="O14" i="2"/>
  <c r="A49" i="5"/>
  <c r="E22" i="2"/>
  <c r="A24" i="4"/>
  <c r="O12" i="2"/>
  <c r="C22" i="2"/>
  <c r="O11" i="2"/>
  <c r="N22" i="2" l="1"/>
  <c r="Y2" i="7"/>
  <c r="Y2" i="6"/>
  <c r="Y2" i="5"/>
  <c r="Y2" i="4"/>
  <c r="D23" i="3" l="1"/>
  <c r="A39" i="3" l="1"/>
  <c r="Y2" i="3" s="1"/>
  <c r="G6" i="2"/>
  <c r="O6" i="2" l="1"/>
  <c r="G22" i="2"/>
  <c r="O22" i="2" s="1"/>
  <c r="Y1" i="7" l="1"/>
  <c r="Y1" i="3"/>
  <c r="Y1" i="4"/>
  <c r="Y1" i="5"/>
  <c r="Y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HKC112</author>
    <author>HKC01</author>
    <author>HKC119</author>
    <author>HKC102</author>
    <author>HKC118</author>
  </authors>
  <commentList>
    <comment ref="D2" authorId="0" shapeId="0" xr:uid="{8A796BC4-4817-4CC6-9645-69CE025B3A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BEEA86A4-C04C-43B2-BA24-ADE57B97F308}">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8B4AB49-CDAC-40D8-AF6D-5BCCFE7F48CA}">
      <text>
        <r>
          <rPr>
            <b/>
            <sz val="9"/>
            <color indexed="81"/>
            <rFont val="ＭＳ Ｐゴシック"/>
            <family val="3"/>
            <charset val="128"/>
          </rPr>
          <t>HKC11:</t>
        </r>
        <r>
          <rPr>
            <sz val="9"/>
            <color indexed="81"/>
            <rFont val="ＭＳ Ｐゴシック"/>
            <family val="3"/>
            <charset val="128"/>
          </rPr>
          <t xml:space="preserve">
部数集計表にて入力
</t>
        </r>
      </text>
    </comment>
    <comment ref="R8" authorId="2" shapeId="0" xr:uid="{E50DEB90-0666-4210-A253-0A2351883D02}">
      <text>
        <r>
          <rPr>
            <sz val="10"/>
            <color indexed="81"/>
            <rFont val="MS P ゴシック"/>
            <family val="3"/>
            <charset val="128"/>
          </rPr>
          <t xml:space="preserve">2019年12月
西金西部より分割→西金沢(新店)
</t>
        </r>
      </text>
    </comment>
    <comment ref="B9" authorId="3" shapeId="0" xr:uid="{567A6B05-E04B-4FA2-95C1-924443365DD9}">
      <text>
        <r>
          <rPr>
            <sz val="10"/>
            <color indexed="81"/>
            <rFont val="ＭＳ Ｐゴシック"/>
            <family val="3"/>
            <charset val="128"/>
          </rPr>
          <t>「金沢西口」と「駅西」が統合→「かなざわ駅西」に</t>
        </r>
      </text>
    </comment>
    <comment ref="N9" authorId="2" shapeId="0" xr:uid="{6757FD8F-2FB1-4FC6-BA35-02800FC1575E}">
      <text>
        <r>
          <rPr>
            <sz val="10"/>
            <color indexed="81"/>
            <rFont val="MS P ゴシック"/>
            <family val="3"/>
            <charset val="128"/>
          </rPr>
          <t xml:space="preserve">2020年12月
金沢西、金沢中央へ区域調整
</t>
        </r>
      </text>
    </comment>
    <comment ref="R10" authorId="2" shapeId="0" xr:uid="{36EF6144-60F4-4180-B3DF-3D066FDEEAAB}">
      <text>
        <r>
          <rPr>
            <sz val="10"/>
            <color indexed="81"/>
            <rFont val="MS P ゴシック"/>
            <family val="3"/>
            <charset val="128"/>
          </rPr>
          <t xml:space="preserve">2019年12月
西金西部(分割)→西金沢(新店)
</t>
        </r>
      </text>
    </comment>
    <comment ref="R11" authorId="2" shapeId="0" xr:uid="{8E739634-746C-47FC-8CA0-91C2C123ABDC}">
      <text>
        <r>
          <rPr>
            <sz val="10"/>
            <color indexed="81"/>
            <rFont val="MS P ゴシック"/>
            <family val="3"/>
            <charset val="128"/>
          </rPr>
          <t xml:space="preserve">2020年12月
西金沢へ一部区域移管
</t>
        </r>
      </text>
    </comment>
    <comment ref="V11" authorId="2" shapeId="0" xr:uid="{0D591A05-7E82-4F50-9639-0BFA5F048845}">
      <text>
        <r>
          <rPr>
            <sz val="10"/>
            <color indexed="81"/>
            <rFont val="MS P ゴシック"/>
            <family val="3"/>
            <charset val="128"/>
          </rPr>
          <t>2020年8月
森山から一部移行</t>
        </r>
      </text>
    </comment>
    <comment ref="N12" authorId="4" shapeId="0" xr:uid="{D728CD00-928D-422F-9E97-4F7E55587135}">
      <text>
        <r>
          <rPr>
            <b/>
            <sz val="9"/>
            <color indexed="81"/>
            <rFont val="MS P ゴシック"/>
            <family val="3"/>
            <charset val="128"/>
          </rPr>
          <t>HKC119:</t>
        </r>
        <r>
          <rPr>
            <sz val="9"/>
            <color indexed="81"/>
            <rFont val="MS P ゴシック"/>
            <family val="3"/>
            <charset val="128"/>
          </rPr>
          <t xml:space="preserve">
2022年9月　泉へ移管
</t>
        </r>
      </text>
    </comment>
    <comment ref="R12" authorId="2" shapeId="0" xr:uid="{0FDCB30E-1A97-4D74-857A-7311C4D82B71}">
      <text>
        <r>
          <rPr>
            <sz val="9"/>
            <color indexed="81"/>
            <rFont val="MS P ゴシック"/>
            <family val="3"/>
            <charset val="128"/>
          </rPr>
          <t xml:space="preserve">2019年12月
一部区域を「みどり」に移行
</t>
        </r>
      </text>
    </comment>
    <comment ref="N13" authorId="2" shapeId="0" xr:uid="{7BC7DA1D-F546-4A19-95FB-42F7B9613BB1}">
      <text>
        <r>
          <rPr>
            <b/>
            <sz val="10"/>
            <color indexed="81"/>
            <rFont val="MS P ゴシック"/>
            <family val="3"/>
            <charset val="128"/>
          </rPr>
          <t xml:space="preserve">2018年12月
金沢南と平和町（統合)→金沢南
</t>
        </r>
      </text>
    </comment>
    <comment ref="R13" authorId="2" shapeId="0" xr:uid="{7888008A-F42A-476F-A88D-E4C2DA12CA1F}">
      <text>
        <r>
          <rPr>
            <sz val="9"/>
            <color indexed="81"/>
            <rFont val="MS P ゴシック"/>
            <family val="3"/>
            <charset val="128"/>
          </rPr>
          <t>・2018年12月
　神田と西部統合→神田に</t>
        </r>
        <r>
          <rPr>
            <sz val="10"/>
            <color indexed="81"/>
            <rFont val="MS P ゴシック"/>
            <family val="3"/>
            <charset val="128"/>
          </rPr>
          <t xml:space="preserve">
</t>
        </r>
        <r>
          <rPr>
            <sz val="9"/>
            <color indexed="81"/>
            <rFont val="MS P ゴシック"/>
            <family val="3"/>
            <charset val="128"/>
          </rPr>
          <t>・2019年6月
　一部区域を「西部」(旧店復活)に移行
・2020年6月
　西部→神田へ統合</t>
        </r>
      </text>
    </comment>
    <comment ref="R14" authorId="3" shapeId="0" xr:uid="{D1780417-784C-41A8-B5D6-4A666E0B0D29}">
      <text>
        <r>
          <rPr>
            <sz val="9"/>
            <color indexed="81"/>
            <rFont val="ＭＳ Ｐゴシック"/>
            <family val="3"/>
            <charset val="128"/>
          </rPr>
          <t>2018年6月
・「西部」と「泉本町」でエリア調整
　「西部」の泉本町6丁目が「泉本町」へ
2020年6月
・神田へ統合</t>
        </r>
      </text>
    </comment>
    <comment ref="N15" authorId="4" shapeId="0" xr:uid="{3A85DC3F-177E-43C6-94FA-0D88C2E9C607}">
      <text>
        <r>
          <rPr>
            <b/>
            <sz val="9"/>
            <color indexed="81"/>
            <rFont val="MS P ゴシック"/>
            <family val="3"/>
            <charset val="128"/>
          </rPr>
          <t>HKC119:</t>
        </r>
        <r>
          <rPr>
            <sz val="9"/>
            <color indexed="81"/>
            <rFont val="MS P ゴシック"/>
            <family val="3"/>
            <charset val="128"/>
          </rPr>
          <t xml:space="preserve">
2022年9月　新堅町、城南が統合→菊川へ店名変更
</t>
        </r>
      </text>
    </comment>
    <comment ref="N16" authorId="2" shapeId="0" xr:uid="{96181551-3A1D-44C2-9C35-A49D410F3D5C}">
      <text>
        <r>
          <rPr>
            <b/>
            <sz val="10"/>
            <color indexed="81"/>
            <rFont val="MS P ゴシック"/>
            <family val="3"/>
            <charset val="128"/>
          </rPr>
          <t>2018年12月
小立野と笠舞(統合)→小立野</t>
        </r>
      </text>
    </comment>
    <comment ref="F17" authorId="2" shapeId="0" xr:uid="{6BBF87CF-EAB7-44F6-96C9-F3A339796CF1}">
      <text>
        <r>
          <rPr>
            <sz val="10"/>
            <color indexed="81"/>
            <rFont val="MS P ゴシック"/>
            <family val="3"/>
            <charset val="128"/>
          </rPr>
          <t>2020年12月廃店
北國扱いの日経へ
譲渡。詳細は2020年12月部数表参照</t>
        </r>
      </text>
    </comment>
    <comment ref="R17" authorId="3" shapeId="0" xr:uid="{F618E0EF-0DA3-4818-B9AD-F7F792EB0C5D}">
      <text>
        <r>
          <rPr>
            <sz val="9"/>
            <color indexed="81"/>
            <rFont val="ＭＳ Ｐゴシック"/>
            <family val="3"/>
            <charset val="128"/>
          </rPr>
          <t>2015年12月
みどりと西インターで区域調整</t>
        </r>
      </text>
    </comment>
    <comment ref="V17" authorId="2" shapeId="0" xr:uid="{814A76A1-27D9-49E4-B075-7F37CD4287BC}">
      <text>
        <r>
          <rPr>
            <sz val="10"/>
            <color indexed="81"/>
            <rFont val="MS P ゴシック"/>
            <family val="3"/>
            <charset val="128"/>
          </rPr>
          <t xml:space="preserve">2020年8月
森山から一部移行
</t>
        </r>
      </text>
    </comment>
    <comment ref="N18" authorId="2" shapeId="0" xr:uid="{B2A09C6B-A088-4822-B5F8-7BEADF76677D}">
      <text>
        <r>
          <rPr>
            <b/>
            <sz val="10"/>
            <color indexed="81"/>
            <rFont val="MS P ゴシック"/>
            <family val="3"/>
            <charset val="128"/>
          </rPr>
          <t>2018年12月
小立野と笠舞(統合)→小立野</t>
        </r>
        <r>
          <rPr>
            <sz val="10"/>
            <color indexed="81"/>
            <rFont val="MS P ゴシック"/>
            <family val="3"/>
            <charset val="128"/>
          </rPr>
          <t xml:space="preserve">
</t>
        </r>
      </text>
    </comment>
    <comment ref="V18" authorId="2" shapeId="0" xr:uid="{07E75088-B6D2-4287-85D0-1A8B27C4FA91}">
      <text>
        <r>
          <rPr>
            <sz val="10"/>
            <color indexed="81"/>
            <rFont val="MS P ゴシック"/>
            <family val="3"/>
            <charset val="128"/>
          </rPr>
          <t xml:space="preserve">2020年8月
森山から一部移行
</t>
        </r>
      </text>
    </comment>
    <comment ref="N19" authorId="3" shapeId="0" xr:uid="{5EE0B76E-6C15-43EF-BFE4-1FAF282FB70C}">
      <text>
        <r>
          <rPr>
            <sz val="9"/>
            <color indexed="81"/>
            <rFont val="ＭＳ Ｐゴシック"/>
            <family val="3"/>
            <charset val="128"/>
          </rPr>
          <t xml:space="preserve">2016年12月
「杜の里・旭町」と「田上」が統合し、「田上に」
2017年6月
「田上」と「東浅川」が統合し「金沢東」に
</t>
        </r>
      </text>
    </comment>
    <comment ref="V19" authorId="2" shapeId="0" xr:uid="{0D7F1CDE-E609-453D-8871-69C8D0B06DB4}">
      <text>
        <r>
          <rPr>
            <sz val="10"/>
            <color indexed="81"/>
            <rFont val="MS P ゴシック"/>
            <family val="3"/>
            <charset val="128"/>
          </rPr>
          <t xml:space="preserve">2021年6月
森本→森本東部へ一部区域移管
</t>
        </r>
      </text>
    </comment>
    <comment ref="N20" authorId="2" shapeId="0" xr:uid="{479438B1-4C2A-4D1A-A8A6-2FCDEA194CF7}">
      <text>
        <r>
          <rPr>
            <sz val="10"/>
            <color indexed="81"/>
            <rFont val="MS P ゴシック"/>
            <family val="3"/>
            <charset val="128"/>
          </rPr>
          <t xml:space="preserve">2019年6月
一部区域を「金沢東」「北部」に移行
</t>
        </r>
      </text>
    </comment>
    <comment ref="V20" authorId="4" shapeId="0" xr:uid="{297F0C10-1C92-422D-B675-3CBBD770DE43}">
      <text>
        <r>
          <rPr>
            <b/>
            <sz val="9"/>
            <color indexed="81"/>
            <rFont val="MS P ゴシック"/>
            <family val="3"/>
            <charset val="128"/>
          </rPr>
          <t>HKC119:</t>
        </r>
        <r>
          <rPr>
            <sz val="9"/>
            <color indexed="81"/>
            <rFont val="MS P ゴシック"/>
            <family val="3"/>
            <charset val="128"/>
          </rPr>
          <t xml:space="preserve">
2022年12月
森本へ移管</t>
        </r>
      </text>
    </comment>
    <comment ref="B21" authorId="3" shapeId="0" xr:uid="{CA6BA97B-A009-4291-ACAE-1DE76D6C8421}">
      <text>
        <r>
          <rPr>
            <sz val="11"/>
            <color indexed="81"/>
            <rFont val="ＭＳ Ｐゴシック"/>
            <family val="3"/>
            <charset val="128"/>
          </rPr>
          <t xml:space="preserve">「金沢森本」と「内灘」が統合し「金沢北」に
2021年12月～　金沢北／金沢市300枚、河北郡430枚
</t>
        </r>
      </text>
    </comment>
    <comment ref="N21" authorId="3" shapeId="0" xr:uid="{F2A8E640-6B73-4137-A0E6-6DB2CD600358}">
      <text>
        <r>
          <rPr>
            <sz val="9"/>
            <color indexed="81"/>
            <rFont val="ＭＳ Ｐゴシック"/>
            <family val="3"/>
            <charset val="128"/>
          </rPr>
          <t xml:space="preserve">・2017年6月
　「田上」と「東浅川」が統合「金沢東」に
・2019年6月
　一部区域を「湯涌」に移行
</t>
        </r>
      </text>
    </comment>
    <comment ref="V21" authorId="5" shapeId="0" xr:uid="{C6E41548-30BF-4880-9CAE-FC5381CF505D}">
      <text>
        <r>
          <rPr>
            <sz val="11"/>
            <color indexed="81"/>
            <rFont val="MS P ゴシック"/>
            <family val="3"/>
            <charset val="128"/>
          </rPr>
          <t>2024年6月廃店
※新神田城西（旧城西・店名変更）へ移管</t>
        </r>
      </text>
    </comment>
    <comment ref="N23" authorId="3" shapeId="0" xr:uid="{05CF4545-D251-47C7-BB79-7CA6B02B0AF1}">
      <text>
        <r>
          <rPr>
            <sz val="9"/>
            <color indexed="81"/>
            <rFont val="ＭＳ Ｐゴシック"/>
            <family val="3"/>
            <charset val="128"/>
          </rPr>
          <t xml:space="preserve">2017年6月
「東浅川」と「田上」が統合し「金沢東」に
</t>
        </r>
      </text>
    </comment>
    <comment ref="N24" authorId="2" shapeId="0" xr:uid="{A94CE95A-43E5-4935-887C-27B3A732496A}">
      <text>
        <r>
          <rPr>
            <sz val="11"/>
            <color indexed="81"/>
            <rFont val="MS P ゴシック"/>
            <family val="3"/>
            <charset val="128"/>
          </rPr>
          <t>2020年6月
森本東部へ統合</t>
        </r>
      </text>
    </comment>
    <comment ref="V24" authorId="5" shapeId="0" xr:uid="{C8344B2C-8D29-456C-82CF-33479C64D6FC}">
      <text>
        <r>
          <rPr>
            <sz val="11"/>
            <color indexed="81"/>
            <rFont val="MS P ゴシック"/>
            <family val="3"/>
            <charset val="128"/>
          </rPr>
          <t>2024年6月廃店</t>
        </r>
        <r>
          <rPr>
            <b/>
            <sz val="11"/>
            <color indexed="81"/>
            <rFont val="MS P ゴシック"/>
            <family val="3"/>
            <charset val="128"/>
          </rPr>
          <t xml:space="preserve">
</t>
        </r>
        <r>
          <rPr>
            <sz val="11"/>
            <color indexed="81"/>
            <rFont val="MS P ゴシック"/>
            <family val="3"/>
            <charset val="128"/>
          </rPr>
          <t>西金沢へ移管</t>
        </r>
      </text>
    </comment>
    <comment ref="N25" authorId="2" shapeId="0" xr:uid="{B7BBA3C3-D938-4EEC-B359-CFD929928C69}">
      <text>
        <r>
          <rPr>
            <sz val="9"/>
            <color indexed="81"/>
            <rFont val="MS P ゴシック"/>
            <family val="3"/>
            <charset val="128"/>
          </rPr>
          <t xml:space="preserve">2019年12月
湯涌→犀川と統合
</t>
        </r>
      </text>
    </comment>
    <comment ref="V25" authorId="3" shapeId="0" xr:uid="{69CA3B5B-B1E4-4CB1-B995-1D746DC0B7C9}">
      <text>
        <r>
          <rPr>
            <sz val="9"/>
            <color indexed="81"/>
            <rFont val="ＭＳ Ｐゴシック"/>
            <family val="3"/>
            <charset val="128"/>
          </rPr>
          <t xml:space="preserve">2017年6月
西金沢と西インター、上荒屋、米丸、新神田で区域調整
</t>
        </r>
        <r>
          <rPr>
            <sz val="10"/>
            <color indexed="81"/>
            <rFont val="ＭＳ Ｐゴシック"/>
            <family val="3"/>
            <charset val="128"/>
          </rPr>
          <t>・西インターへ260枚移行
・上荒屋へ240枚移行
・米丸へ70枚移行
・新神田へ270枚移行</t>
        </r>
      </text>
    </comment>
    <comment ref="N26" authorId="4" shapeId="0" xr:uid="{A1DFA22B-7900-41CE-BABB-81F695EDC13E}">
      <text>
        <r>
          <rPr>
            <b/>
            <sz val="9"/>
            <color indexed="81"/>
            <rFont val="MS P ゴシック"/>
            <family val="3"/>
            <charset val="128"/>
          </rPr>
          <t>HKC119:</t>
        </r>
        <r>
          <rPr>
            <sz val="9"/>
            <color indexed="81"/>
            <rFont val="MS P ゴシック"/>
            <family val="3"/>
            <charset val="128"/>
          </rPr>
          <t xml:space="preserve">
2022年12月
北部から浅野川へ店名変更</t>
        </r>
      </text>
    </comment>
    <comment ref="R26" authorId="3" shapeId="0" xr:uid="{C474EF04-E0C0-42F9-ADD4-7AEB67E651D3}">
      <text>
        <r>
          <rPr>
            <sz val="10"/>
            <color indexed="81"/>
            <rFont val="ＭＳ Ｐゴシック"/>
            <family val="3"/>
            <charset val="128"/>
          </rPr>
          <t>2017年6月
森本の一部エリア、木越団地へ移行</t>
        </r>
      </text>
    </comment>
    <comment ref="N28" authorId="6" shapeId="0" xr:uid="{60072C5E-6D91-4A73-BBE8-B6351E21BF1F}">
      <text>
        <r>
          <rPr>
            <b/>
            <sz val="9"/>
            <color indexed="81"/>
            <rFont val="MS P ゴシック"/>
            <family val="3"/>
            <charset val="128"/>
          </rPr>
          <t>2023.12月
廃店、小立野へ吸収</t>
        </r>
      </text>
    </comment>
    <comment ref="V28" authorId="4" shapeId="0" xr:uid="{EA6A8D0D-498E-495B-A211-81F5F82C6940}">
      <text>
        <r>
          <rPr>
            <sz val="10"/>
            <color indexed="81"/>
            <rFont val="MS P ゴシック"/>
            <family val="3"/>
            <charset val="128"/>
          </rPr>
          <t>2022年4月
「金沢泉野」→「泉野円光寺」に店名変更</t>
        </r>
      </text>
    </comment>
    <comment ref="B29" authorId="2" shapeId="0" xr:uid="{2DE0F85E-D93F-4D35-ABBD-D06FDC80D41B}">
      <text>
        <r>
          <rPr>
            <sz val="10"/>
            <color indexed="81"/>
            <rFont val="MS P ゴシック"/>
            <family val="3"/>
            <charset val="128"/>
          </rPr>
          <t xml:space="preserve">犀川→小立野、金沢南に分割
</t>
        </r>
      </text>
    </comment>
    <comment ref="V29" authorId="2" shapeId="0" xr:uid="{EB802E39-5702-4081-8110-C689ACBF5653}">
      <text>
        <r>
          <rPr>
            <sz val="10"/>
            <color indexed="81"/>
            <rFont val="MS P ゴシック"/>
            <family val="3"/>
            <charset val="128"/>
          </rPr>
          <t>2020年12月
円光寺と高尾台が統合し、円光寺高尾販売店に
2022年4月
「円光寺高尾」→「高尾台」に店名変更</t>
        </r>
      </text>
    </comment>
    <comment ref="V30" authorId="2" shapeId="0" xr:uid="{E72AFD1C-65FF-48EA-87DD-DCCDAEE34606}">
      <text>
        <r>
          <rPr>
            <sz val="10"/>
            <color indexed="81"/>
            <rFont val="MS P ゴシック"/>
            <family val="3"/>
            <charset val="128"/>
          </rPr>
          <t xml:space="preserve">2020年12月
円光寺と統合し
円光寺高尾販売店に
</t>
        </r>
      </text>
    </comment>
    <comment ref="B31" authorId="2" shapeId="0" xr:uid="{C3B272CE-07F8-47AC-88E5-28746FA87125}">
      <text>
        <r>
          <rPr>
            <sz val="10"/>
            <color indexed="81"/>
            <rFont val="MS P ゴシック"/>
            <family val="3"/>
            <charset val="128"/>
          </rPr>
          <t xml:space="preserve">2020年12月
廃店→北國扱い店へ譲渡
北國毎日　金沢中央、小立野、金沢東
若松、犀川販売店へ
</t>
        </r>
      </text>
    </comment>
    <comment ref="R31" authorId="4" shapeId="0" xr:uid="{A95006A6-2B92-498F-8F21-FD3CF671B704}">
      <text>
        <r>
          <rPr>
            <b/>
            <sz val="9"/>
            <color indexed="81"/>
            <rFont val="MS P ゴシック"/>
            <family val="3"/>
            <charset val="128"/>
          </rPr>
          <t>HKC119:</t>
        </r>
        <r>
          <rPr>
            <sz val="9"/>
            <color indexed="81"/>
            <rFont val="MS P ゴシック"/>
            <family val="3"/>
            <charset val="128"/>
          </rPr>
          <t xml:space="preserve">
2022年9月　千坂へ移管
</t>
        </r>
      </text>
    </comment>
    <comment ref="R32" authorId="3" shapeId="0" xr:uid="{ED139998-1976-4184-ACD6-FA1B55DEB8D9}">
      <text>
        <r>
          <rPr>
            <sz val="10"/>
            <color indexed="81"/>
            <rFont val="ＭＳ Ｐゴシック"/>
            <family val="3"/>
            <charset val="128"/>
          </rPr>
          <t xml:space="preserve">2017年6月
森本の一部エリア、木越団地へ移行
</t>
        </r>
      </text>
    </comment>
    <comment ref="N34" authorId="3" shapeId="0" xr:uid="{D922A7BC-CBF8-46C8-B6F9-DBB0CF1919DB}">
      <text>
        <r>
          <rPr>
            <sz val="9"/>
            <color indexed="81"/>
            <rFont val="ＭＳ Ｐゴシック"/>
            <family val="3"/>
            <charset val="128"/>
          </rPr>
          <t xml:space="preserve">28年6月～
円光寺・窪・三馬が統合し、伏見台に
</t>
        </r>
      </text>
    </comment>
    <comment ref="R34" authorId="2" shapeId="0" xr:uid="{60C08F51-036A-4D7B-A746-3471CAA14C4B}">
      <text>
        <r>
          <rPr>
            <sz val="10"/>
            <color indexed="81"/>
            <rFont val="MS P ゴシック"/>
            <family val="3"/>
            <charset val="128"/>
          </rPr>
          <t xml:space="preserve">2020年6月
俵販売店と統合
2022年9月
森本へ移管
</t>
        </r>
      </text>
    </comment>
    <comment ref="R35" authorId="4" shapeId="0" xr:uid="{85D65AB3-6EC3-44BD-8674-E9AD71C7298F}">
      <text>
        <r>
          <rPr>
            <b/>
            <sz val="9"/>
            <color indexed="81"/>
            <rFont val="MS P ゴシック"/>
            <family val="3"/>
            <charset val="128"/>
          </rPr>
          <t>HKC119:</t>
        </r>
        <r>
          <rPr>
            <sz val="9"/>
            <color indexed="81"/>
            <rFont val="MS P ゴシック"/>
            <family val="3"/>
            <charset val="128"/>
          </rPr>
          <t xml:space="preserve">
2022年6月　津幡南部へ移管</t>
        </r>
      </text>
    </comment>
    <comment ref="N41" authorId="3" shapeId="0" xr:uid="{3501EF88-0755-47DE-977D-5E2E8CC710B5}">
      <text>
        <r>
          <rPr>
            <sz val="9"/>
            <color indexed="81"/>
            <rFont val="ＭＳ Ｐゴシック"/>
            <family val="3"/>
            <charset val="128"/>
          </rPr>
          <t xml:space="preserve">2017年12月
「野々市」と「野々市北部」が統合→「野々市」に
</t>
        </r>
      </text>
    </comment>
    <comment ref="Z41" authorId="4" shapeId="0" xr:uid="{D975C29F-5445-4124-8D45-5A0E1FA4249B}">
      <text>
        <r>
          <rPr>
            <b/>
            <sz val="9"/>
            <color indexed="81"/>
            <rFont val="MS P ゴシック"/>
            <family val="3"/>
            <charset val="128"/>
          </rPr>
          <t>2023年11月
中日新聞へ移管</t>
        </r>
      </text>
    </comment>
    <comment ref="N42" authorId="3" shapeId="0" xr:uid="{CD601627-662D-4CC2-8E0A-877E6133BE50}">
      <text>
        <r>
          <rPr>
            <sz val="9"/>
            <color indexed="81"/>
            <rFont val="ＭＳ Ｐゴシック"/>
            <family val="3"/>
            <charset val="128"/>
          </rPr>
          <t>27年12月～
西金沢店名変更→野々市北部に</t>
        </r>
      </text>
    </comment>
    <comment ref="V42" authorId="4" shapeId="0" xr:uid="{93D64538-2AE1-411A-B031-09E8A6F52BDA}">
      <text>
        <r>
          <rPr>
            <sz val="9"/>
            <color indexed="81"/>
            <rFont val="MS P ゴシック"/>
            <family val="3"/>
            <charset val="128"/>
          </rPr>
          <t xml:space="preserve">2022年9月
野々市白山へ移管
</t>
        </r>
      </text>
    </comment>
    <comment ref="N43" authorId="6" shapeId="0" xr:uid="{2F261FFC-BC36-49D6-B699-1F8BC61FD9D7}">
      <text>
        <r>
          <rPr>
            <sz val="9"/>
            <color indexed="81"/>
            <rFont val="MS P ゴシック"/>
            <family val="3"/>
            <charset val="128"/>
          </rPr>
          <t>2023.12月
野々市東部は廃店し野々市、野々市西部、菅原（新店）へ移管　</t>
        </r>
      </text>
    </comment>
    <comment ref="V43" authorId="4" shapeId="0" xr:uid="{F3AA2D42-D328-4197-BF54-83E78972CC9A}">
      <text>
        <r>
          <rPr>
            <sz val="9"/>
            <color indexed="81"/>
            <rFont val="MS P ゴシック"/>
            <family val="3"/>
            <charset val="128"/>
          </rPr>
          <t xml:space="preserve">2022年9月
野々市南部から店名変更
</t>
        </r>
      </text>
    </comment>
    <comment ref="N45" authorId="3" shapeId="0" xr:uid="{AD8C99C5-34DC-48EA-9129-45BFADF2D816}">
      <text>
        <r>
          <rPr>
            <sz val="10"/>
            <color indexed="81"/>
            <rFont val="ＭＳ Ｐゴシック"/>
            <family val="3"/>
            <charset val="128"/>
          </rPr>
          <t>2017年6月
野々市南部の一部エリア、野々市東部へ移行</t>
        </r>
      </text>
    </comment>
    <comment ref="N47" authorId="4" shapeId="0" xr:uid="{AE82AD06-9960-45D9-BF09-020DC58AFD96}">
      <text>
        <r>
          <rPr>
            <b/>
            <sz val="9"/>
            <color indexed="81"/>
            <rFont val="MS P ゴシック"/>
            <family val="3"/>
            <charset val="128"/>
          </rPr>
          <t>HKC119:</t>
        </r>
        <r>
          <rPr>
            <sz val="9"/>
            <color indexed="81"/>
            <rFont val="MS P ゴシック"/>
            <family val="3"/>
            <charset val="128"/>
          </rPr>
          <t xml:space="preserve">
2022年9月　
野々市南部へ移管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HKC102</author>
    <author>HKC01</author>
    <author>HKC112</author>
    <author>HKC119</author>
  </authors>
  <commentList>
    <comment ref="D2" authorId="0" shapeId="0" xr:uid="{6E72B1F3-911E-4ECA-B8E2-304F906A00BD}">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FD13A10D-17A4-40BD-86C7-0C4E320033D3}">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6EFE462-DD66-47CF-B95A-F11ACDD431B3}">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8" authorId="2" shapeId="0" xr:uid="{E8739080-495D-4652-9CF2-4A5C976ACBAF}">
      <text>
        <r>
          <rPr>
            <sz val="11"/>
            <color indexed="81"/>
            <rFont val="MS P ゴシック"/>
            <family val="3"/>
            <charset val="128"/>
          </rPr>
          <t xml:space="preserve">2024年5月廃店
松任へ移管
</t>
        </r>
      </text>
    </comment>
    <comment ref="V8" authorId="3" shapeId="0" xr:uid="{AA5C681F-AE58-4983-8BBB-7E915F724D5D}">
      <text>
        <r>
          <rPr>
            <sz val="9"/>
            <color indexed="81"/>
            <rFont val="ＭＳ Ｐゴシック"/>
            <family val="3"/>
            <charset val="128"/>
          </rPr>
          <t xml:space="preserve">「松任北部」と「千代野」が合併し「松任千代野」に
</t>
        </r>
      </text>
    </comment>
    <comment ref="Z14" authorId="4" shapeId="0" xr:uid="{54494C9B-D54C-40D4-888D-120866DF643F}">
      <text>
        <r>
          <rPr>
            <sz val="10"/>
            <color indexed="81"/>
            <rFont val="MS P ゴシック"/>
            <family val="3"/>
            <charset val="128"/>
          </rPr>
          <t xml:space="preserve">2020年9月
廃店→尾口に
</t>
        </r>
      </text>
    </comment>
    <comment ref="Z15" authorId="4" shapeId="0" xr:uid="{62163F16-2E75-4CB5-A0F2-A67E0806952D}">
      <text>
        <r>
          <rPr>
            <sz val="10"/>
            <color indexed="81"/>
            <rFont val="MS P ゴシック"/>
            <family val="3"/>
            <charset val="128"/>
          </rPr>
          <t xml:space="preserve">2020年9月
廃店→尾口に
</t>
        </r>
      </text>
    </comment>
    <comment ref="Z17" authorId="4" shapeId="0" xr:uid="{2A06EF39-979C-4C66-A3B1-48818746E857}">
      <text>
        <r>
          <rPr>
            <sz val="10"/>
            <color indexed="81"/>
            <rFont val="MS P ゴシック"/>
            <family val="3"/>
            <charset val="128"/>
          </rPr>
          <t xml:space="preserve">2020年9月
新設(新区域)
</t>
        </r>
      </text>
    </comment>
    <comment ref="Z18" authorId="4" shapeId="0" xr:uid="{6BCD6394-4539-4D41-B686-DE6992BE80E8}">
      <text>
        <r>
          <rPr>
            <sz val="10"/>
            <color indexed="81"/>
            <rFont val="MS P ゴシック"/>
            <family val="3"/>
            <charset val="128"/>
          </rPr>
          <t xml:space="preserve">2020年9月
三ツ屋野、一里野　廃店
尾口(新設)に
</t>
        </r>
      </text>
    </comment>
    <comment ref="R26" authorId="3" shapeId="0" xr:uid="{280915E4-CD76-40FE-A499-3A5268CD9EE3}">
      <text>
        <r>
          <rPr>
            <sz val="9"/>
            <color indexed="81"/>
            <rFont val="ＭＳ Ｐゴシック"/>
            <family val="3"/>
            <charset val="128"/>
          </rPr>
          <t xml:space="preserve">2015年6月
「久常」→「手取」に店名変更
</t>
        </r>
      </text>
    </comment>
    <comment ref="V27" authorId="3" shapeId="0" xr:uid="{DCCCD5CC-27E5-4AA6-9E7F-82EFC64C8FE2}">
      <text>
        <r>
          <rPr>
            <sz val="11"/>
            <color indexed="81"/>
            <rFont val="ＭＳ Ｐゴシック"/>
            <family val="3"/>
            <charset val="128"/>
          </rPr>
          <t xml:space="preserve">2018年6月～
寺井東部が寺井に統合
</t>
        </r>
      </text>
    </comment>
    <comment ref="N28" authorId="3" shapeId="0" xr:uid="{5B36A7E6-1950-4E22-9AC3-44144886F22D}">
      <text>
        <r>
          <rPr>
            <sz val="9"/>
            <color indexed="81"/>
            <rFont val="ＭＳ Ｐゴシック"/>
            <family val="3"/>
            <charset val="128"/>
          </rPr>
          <t xml:space="preserve">
2017年6月
「根上南部」と「根上」が統合「根上南部」に
</t>
        </r>
      </text>
    </comment>
    <comment ref="N29" authorId="3" shapeId="0" xr:uid="{708FE579-925B-4D07-94A5-0203EDFB7CC7}">
      <text>
        <r>
          <rPr>
            <sz val="9"/>
            <color indexed="81"/>
            <rFont val="ＭＳ Ｐゴシック"/>
            <family val="3"/>
            <charset val="128"/>
          </rPr>
          <t xml:space="preserve">2017年6月
「本寺井」と「寺井東部」が統合「本寺井」に
</t>
        </r>
      </text>
    </comment>
    <comment ref="R29" authorId="2" shapeId="0" xr:uid="{93AA7D1B-E26A-4D5D-915A-D95D1C0A63E3}">
      <text>
        <r>
          <rPr>
            <sz val="11"/>
            <color indexed="81"/>
            <rFont val="MS P ゴシック"/>
            <family val="3"/>
            <charset val="128"/>
          </rPr>
          <t xml:space="preserve">2024年5月廃店
辰口へ移管
</t>
        </r>
      </text>
    </comment>
    <comment ref="N36" authorId="4" shapeId="0" xr:uid="{80954D6F-3CFB-4162-A169-18AB013DBC48}">
      <text>
        <r>
          <rPr>
            <sz val="9"/>
            <color indexed="81"/>
            <rFont val="MS P ゴシック"/>
            <family val="3"/>
            <charset val="128"/>
          </rPr>
          <t xml:space="preserve">2019年12月
一部区域を「小松北」に移行
</t>
        </r>
      </text>
    </comment>
    <comment ref="R36" authorId="5" shapeId="0" xr:uid="{D6510004-85AB-4255-A98A-399A2CDDBB96}">
      <text>
        <r>
          <rPr>
            <b/>
            <sz val="9"/>
            <color indexed="81"/>
            <rFont val="MS P ゴシック"/>
            <family val="3"/>
            <charset val="128"/>
          </rPr>
          <t>HKC119:</t>
        </r>
        <r>
          <rPr>
            <sz val="9"/>
            <color indexed="81"/>
            <rFont val="MS P ゴシック"/>
            <family val="3"/>
            <charset val="128"/>
          </rPr>
          <t xml:space="preserve">
2022年12月
小松へ移管
</t>
        </r>
      </text>
    </comment>
    <comment ref="V36" authorId="4" shapeId="0" xr:uid="{2046235B-135D-4D2A-8BBF-E2539F00744D}">
      <text>
        <r>
          <rPr>
            <sz val="9"/>
            <color indexed="81"/>
            <rFont val="MS P ゴシック"/>
            <family val="3"/>
            <charset val="128"/>
          </rPr>
          <t>2019年12月
「小松中央」「苗代」「中海」に分割</t>
        </r>
      </text>
    </comment>
    <comment ref="V37" authorId="3" shapeId="0" xr:uid="{D8B73AF1-58B4-4AA4-81FA-871D1C8C6E4A}">
      <text>
        <r>
          <rPr>
            <sz val="9"/>
            <color indexed="81"/>
            <rFont val="ＭＳ Ｐゴシック"/>
            <family val="3"/>
            <charset val="128"/>
          </rPr>
          <t xml:space="preserve">「松任北部」と「千代野」が合併し「松任千代野」に
</t>
        </r>
      </text>
    </comment>
    <comment ref="Z37" authorId="3" shapeId="0" xr:uid="{6A6FC896-BD73-44DB-9955-DAE22B790D9F}">
      <text>
        <r>
          <rPr>
            <sz val="9"/>
            <color indexed="81"/>
            <rFont val="ＭＳ Ｐゴシック"/>
            <family val="3"/>
            <charset val="128"/>
          </rPr>
          <t>2016年12月
・店名変更「軽海」→「中海」
2017年6月
・中海と苗代で区域調整
　中海→苗代へ180枚移行</t>
        </r>
      </text>
    </comment>
    <comment ref="R38" authorId="5" shapeId="0" xr:uid="{C3A4829C-3A5F-4449-A553-EEA0F46C0D26}">
      <text>
        <r>
          <rPr>
            <b/>
            <sz val="9"/>
            <color indexed="81"/>
            <rFont val="MS P ゴシック"/>
            <family val="3"/>
            <charset val="128"/>
          </rPr>
          <t>HKC119:</t>
        </r>
        <r>
          <rPr>
            <sz val="9"/>
            <color indexed="81"/>
            <rFont val="MS P ゴシック"/>
            <family val="3"/>
            <charset val="128"/>
          </rPr>
          <t xml:space="preserve">
2022年12月
小松へ移管</t>
        </r>
      </text>
    </comment>
    <comment ref="V38" authorId="3" shapeId="0" xr:uid="{C3E31698-62F2-4237-86ED-130A252C622D}">
      <text>
        <r>
          <rPr>
            <sz val="9"/>
            <color indexed="81"/>
            <rFont val="ＭＳ Ｐゴシック"/>
            <family val="3"/>
            <charset val="128"/>
          </rPr>
          <t xml:space="preserve">
2018年6月～
・「寺井東部」の一部区域(小松市八里台、上八里、下八里、河田町の一部)を「小松東部」に移動
2022年6月～
苗代、中海、寺井に分割</t>
        </r>
      </text>
    </comment>
    <comment ref="Z38" authorId="3" shapeId="0" xr:uid="{E3C6F46D-FCD3-477C-869E-4627D343270A}">
      <text>
        <r>
          <rPr>
            <sz val="9"/>
            <color indexed="81"/>
            <rFont val="ＭＳ Ｐゴシック"/>
            <family val="3"/>
            <charset val="128"/>
          </rPr>
          <t xml:space="preserve">2017年6月
区域調整
中海→苗代へ180枚移行
</t>
        </r>
      </text>
    </comment>
    <comment ref="B39" authorId="4" shapeId="0" xr:uid="{5B9E6EF9-9A99-4939-83FF-10BB48585FC1}">
      <text>
        <r>
          <rPr>
            <sz val="10"/>
            <color indexed="81"/>
            <rFont val="MS P ゴシック"/>
            <family val="3"/>
            <charset val="128"/>
          </rPr>
          <t>小松東部が小松南部に合併</t>
        </r>
      </text>
    </comment>
    <comment ref="R39" authorId="5" shapeId="0" xr:uid="{1C28149B-8C78-48F1-A418-0B30A770944E}">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0" authorId="4" shapeId="0" xr:uid="{3794AFC4-D47C-4779-821B-91A61D0ABEB5}">
      <text>
        <r>
          <rPr>
            <sz val="9"/>
            <color indexed="81"/>
            <rFont val="MS P ゴシック"/>
            <family val="3"/>
            <charset val="128"/>
          </rPr>
          <t xml:space="preserve">2019年12月
「粟津東」と「那谷寺」合併
</t>
        </r>
      </text>
    </comment>
    <comment ref="N41" authorId="5" shapeId="0" xr:uid="{94320294-1EF7-40FA-9D43-647B610660B4}">
      <text>
        <r>
          <rPr>
            <b/>
            <sz val="9"/>
            <color indexed="81"/>
            <rFont val="MS P ゴシック"/>
            <family val="3"/>
            <charset val="128"/>
          </rPr>
          <t>HKC119:</t>
        </r>
        <r>
          <rPr>
            <sz val="9"/>
            <color indexed="81"/>
            <rFont val="MS P ゴシック"/>
            <family val="3"/>
            <charset val="128"/>
          </rPr>
          <t xml:space="preserve">
2022年12月
小松北へ移管</t>
        </r>
      </text>
    </comment>
    <comment ref="R41" authorId="5" shapeId="0" xr:uid="{88446DD0-E955-4523-A8E4-BEFFFCBDBD0B}">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1" authorId="3" shapeId="0" xr:uid="{8DB4BE0E-2153-48E3-B1C0-B70336E69CFD}">
      <text>
        <r>
          <rPr>
            <sz val="10"/>
            <color indexed="81"/>
            <rFont val="ＭＳ Ｐゴシック"/>
            <family val="3"/>
            <charset val="128"/>
          </rPr>
          <t xml:space="preserve">店名変更28年6月～
小松南部→符津に
</t>
        </r>
      </text>
    </comment>
    <comment ref="N42" authorId="4" shapeId="0" xr:uid="{4F5140BC-F8F8-4750-AF76-46A15DC87663}">
      <text>
        <r>
          <rPr>
            <sz val="9"/>
            <color indexed="81"/>
            <rFont val="MS P ゴシック"/>
            <family val="3"/>
            <charset val="128"/>
          </rPr>
          <t xml:space="preserve">2019年12月
軽海(分割)→中海
</t>
        </r>
      </text>
    </comment>
    <comment ref="R42" authorId="5" shapeId="0" xr:uid="{BEDA1198-3B83-4114-BACF-BBD017040AAA}">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51" authorId="5" shapeId="0" xr:uid="{97624198-0AA5-4A8E-BCB8-276F30B54FFB}">
      <text>
        <r>
          <rPr>
            <b/>
            <sz val="9"/>
            <color indexed="81"/>
            <rFont val="MS P ゴシック"/>
            <family val="3"/>
            <charset val="128"/>
          </rPr>
          <t xml:space="preserve">2023年2月
動橋から動橋片山津へ店名変更
</t>
        </r>
      </text>
    </comment>
    <comment ref="N52" authorId="3" shapeId="0" xr:uid="{6595951C-0DAF-4CAE-987F-38E47E623B4A}">
      <text>
        <r>
          <rPr>
            <sz val="9"/>
            <color indexed="81"/>
            <rFont val="ＭＳ Ｐゴシック"/>
            <family val="3"/>
            <charset val="128"/>
          </rPr>
          <t>2014年5月
加賀と加賀中央で区域調整
2022年12月
加賀→加賀作見へ店名変更</t>
        </r>
      </text>
    </comment>
    <comment ref="Z52" authorId="5" shapeId="0" xr:uid="{1A2AAF93-5D1C-4C30-8D8D-ADD17A43CA04}">
      <text>
        <r>
          <rPr>
            <b/>
            <sz val="9"/>
            <color indexed="81"/>
            <rFont val="MS P ゴシック"/>
            <family val="3"/>
            <charset val="128"/>
          </rPr>
          <t>2023年2月
加賀中央・動橋片山津へ分割統合</t>
        </r>
      </text>
    </comment>
    <comment ref="B54" authorId="4" shapeId="0" xr:uid="{2C5A66E7-ED41-4B30-B928-290D8C6B898F}">
      <text>
        <r>
          <rPr>
            <sz val="10"/>
            <color indexed="81"/>
            <rFont val="MS P ゴシック"/>
            <family val="3"/>
            <charset val="128"/>
          </rPr>
          <t xml:space="preserve">
店名変更「河南」→「山代南部」</t>
        </r>
      </text>
    </comment>
    <comment ref="N54" authorId="5" shapeId="0" xr:uid="{58622CF4-2CC6-46F4-A375-F224D5357BBE}">
      <text>
        <r>
          <rPr>
            <b/>
            <sz val="9"/>
            <color indexed="81"/>
            <rFont val="MS P ゴシック"/>
            <family val="3"/>
            <charset val="128"/>
          </rPr>
          <t xml:space="preserve">2023年6月
大聖寺へ移管
</t>
        </r>
      </text>
    </comment>
    <comment ref="N55" authorId="4" shapeId="0" xr:uid="{05F311C7-D5F5-4B6C-A7E4-0462D22EF515}">
      <text>
        <r>
          <rPr>
            <b/>
            <sz val="10"/>
            <color indexed="81"/>
            <rFont val="MS P ゴシック"/>
            <family val="3"/>
            <charset val="128"/>
          </rPr>
          <t>2018年12月
橋立、片野、黒崎、加賀中央(統合)→加賀中央</t>
        </r>
        <r>
          <rPr>
            <sz val="10"/>
            <color indexed="81"/>
            <rFont val="MS P ゴシック"/>
            <family val="3"/>
            <charset val="128"/>
          </rPr>
          <t xml:space="preserve">
</t>
        </r>
      </text>
    </comment>
    <comment ref="R55" authorId="3" shapeId="0" xr:uid="{0A14366B-5EC2-4309-A9D3-53D8176FE6EE}">
      <text>
        <r>
          <rPr>
            <sz val="9"/>
            <color indexed="81"/>
            <rFont val="ＭＳ Ｐゴシック"/>
            <family val="3"/>
            <charset val="128"/>
          </rPr>
          <t xml:space="preserve">2016年12月
・「河南」と「山代南部」が統合し、「山代南部」に
</t>
        </r>
      </text>
    </comment>
    <comment ref="V56" authorId="3" shapeId="0" xr:uid="{ECCC3889-8B17-4BA3-AEC2-A912D5B286FB}">
      <text>
        <r>
          <rPr>
            <sz val="9"/>
            <color indexed="81"/>
            <rFont val="ＭＳ Ｐゴシック"/>
            <family val="3"/>
            <charset val="128"/>
          </rPr>
          <t xml:space="preserve">「北浜」と「作見」が合併し「加賀中央」に
</t>
        </r>
      </text>
    </comment>
    <comment ref="Z56" authorId="5" shapeId="0" xr:uid="{AE982B0C-647F-4718-9882-A744BC14E36C}">
      <text>
        <r>
          <rPr>
            <b/>
            <sz val="9"/>
            <color indexed="81"/>
            <rFont val="MS P ゴシック"/>
            <family val="3"/>
            <charset val="128"/>
          </rPr>
          <t>2023年7月
山代・山中へ分割統合</t>
        </r>
      </text>
    </comment>
    <comment ref="R57" authorId="5" shapeId="0" xr:uid="{631A07C0-6B7E-4733-A662-36E527651488}">
      <text>
        <r>
          <rPr>
            <b/>
            <sz val="9"/>
            <color indexed="81"/>
            <rFont val="MS P ゴシック"/>
            <family val="3"/>
            <charset val="128"/>
          </rPr>
          <t>HKC119:</t>
        </r>
        <r>
          <rPr>
            <sz val="9"/>
            <color indexed="81"/>
            <rFont val="MS P ゴシック"/>
            <family val="3"/>
            <charset val="128"/>
          </rPr>
          <t xml:space="preserve">
2022年12月
山代東部は廃店し山代へ統合</t>
        </r>
      </text>
    </comment>
    <comment ref="N59" authorId="5" shapeId="0" xr:uid="{D0B7F2B2-8C19-4D56-BD8A-35AAE83440DD}">
      <text>
        <r>
          <rPr>
            <b/>
            <sz val="9"/>
            <color indexed="81"/>
            <rFont val="MS P ゴシック"/>
            <family val="3"/>
            <charset val="128"/>
          </rPr>
          <t>HKC119:</t>
        </r>
        <r>
          <rPr>
            <sz val="9"/>
            <color indexed="81"/>
            <rFont val="MS P ゴシック"/>
            <family val="3"/>
            <charset val="128"/>
          </rPr>
          <t xml:space="preserve">
2022年12月
加賀へ統合</t>
        </r>
      </text>
    </comment>
    <comment ref="R59" authorId="4" shapeId="0" xr:uid="{8DC92918-B894-4159-B863-262731B1C97F}">
      <text>
        <r>
          <rPr>
            <sz val="10"/>
            <color indexed="81"/>
            <rFont val="MS P ゴシック"/>
            <family val="3"/>
            <charset val="128"/>
          </rPr>
          <t xml:space="preserve">2019年12月
「山中」「東谷」統合→「山中」に
</t>
        </r>
      </text>
    </comment>
    <comment ref="N61" authorId="5" shapeId="0" xr:uid="{30221168-F52B-42CC-8F8E-1198CEDCA2C4}">
      <text>
        <r>
          <rPr>
            <b/>
            <sz val="9"/>
            <color indexed="81"/>
            <rFont val="MS P ゴシック"/>
            <family val="3"/>
            <charset val="128"/>
          </rPr>
          <t>HKC119:</t>
        </r>
        <r>
          <rPr>
            <sz val="9"/>
            <color indexed="81"/>
            <rFont val="MS P ゴシック"/>
            <family val="3"/>
            <charset val="128"/>
          </rPr>
          <t xml:space="preserve">
2022年6月
加賀中央、分校に分割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HKC119</author>
    <author>HKC112</author>
  </authors>
  <commentList>
    <comment ref="D2" authorId="0" shapeId="0" xr:uid="{F3013649-EDFE-4039-91BF-12B164CDB1CF}">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5232EF0F-1295-4C77-8BA7-AC2CB37409B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C97AC12-7DAC-4754-83C7-7B9A41F86F28}">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7" authorId="2" shapeId="0" xr:uid="{6BEF6051-474B-4CE6-90E2-60D6A02C4F9E}">
      <text>
        <r>
          <rPr>
            <sz val="9"/>
            <color indexed="81"/>
            <rFont val="ＭＳ Ｐゴシック"/>
            <family val="3"/>
            <charset val="128"/>
          </rPr>
          <t xml:space="preserve">2016年12月
「横山」と「宇ノ気」が統合し、「宇ノ気」に
2019年6月
宇ノ気→宇野気へ
2022年6月
宇野気・木津が統合　「かほく」に店名変更
</t>
        </r>
      </text>
    </comment>
    <comment ref="N9" authorId="3" shapeId="0" xr:uid="{9C41C369-1442-4493-A0F8-9D43CB78F38B}">
      <text>
        <r>
          <rPr>
            <b/>
            <sz val="9"/>
            <color indexed="81"/>
            <rFont val="MS P ゴシック"/>
            <family val="3"/>
            <charset val="128"/>
          </rPr>
          <t>HKC119:</t>
        </r>
        <r>
          <rPr>
            <sz val="9"/>
            <color indexed="81"/>
            <rFont val="MS P ゴシック"/>
            <family val="3"/>
            <charset val="128"/>
          </rPr>
          <t xml:space="preserve">
2022年12月
かほくへ統合</t>
        </r>
      </text>
    </comment>
    <comment ref="B21" authorId="2" shapeId="0" xr:uid="{2DE827BC-85E3-4A7A-9E66-6A3D29A43549}">
      <text>
        <r>
          <rPr>
            <sz val="11"/>
            <color indexed="81"/>
            <rFont val="ＭＳ Ｐゴシック"/>
            <family val="3"/>
            <charset val="128"/>
          </rPr>
          <t xml:space="preserve">2021年12月
金沢北／河北郡430枚、金沢市300枚
</t>
        </r>
      </text>
    </comment>
    <comment ref="N21" authorId="2" shapeId="0" xr:uid="{957238F4-DAF9-4B83-B277-3987B8ADA7ED}">
      <text>
        <r>
          <rPr>
            <sz val="9"/>
            <color indexed="81"/>
            <rFont val="ＭＳ Ｐゴシック"/>
            <family val="3"/>
            <charset val="128"/>
          </rPr>
          <t>・2014年11月
　内灘中央と内灘南部で区域調整
・2019年12月
　一部区域を「内灘南部」に移行
・2021年6月
　一部区域を「内灘東部」に移行
・2022年12月
　内灘南部・内灘東部へ移管</t>
        </r>
      </text>
    </comment>
    <comment ref="R21" authorId="4" shapeId="0" xr:uid="{832C4341-B37B-43D5-B477-F1078C790071}">
      <text>
        <r>
          <rPr>
            <sz val="10"/>
            <color indexed="81"/>
            <rFont val="MS P ゴシック"/>
            <family val="3"/>
            <charset val="128"/>
          </rPr>
          <t xml:space="preserve">2020年6月
笠谷→河北津幡に統合
</t>
        </r>
      </text>
    </comment>
    <comment ref="R22" authorId="2" shapeId="0" xr:uid="{C80A2AD1-A816-479F-91EA-42E268C60885}">
      <text>
        <r>
          <rPr>
            <sz val="9"/>
            <color indexed="81"/>
            <rFont val="ＭＳ Ｐゴシック"/>
            <family val="3"/>
            <charset val="128"/>
          </rPr>
          <t xml:space="preserve">津幡南部と倶利伽羅が合併
</t>
        </r>
      </text>
    </comment>
    <comment ref="Z22" authorId="2" shapeId="0" xr:uid="{69C92FA5-D266-4928-9BF4-514D2557AA98}">
      <text>
        <r>
          <rPr>
            <sz val="9"/>
            <color indexed="81"/>
            <rFont val="ＭＳ Ｐゴシック"/>
            <family val="3"/>
            <charset val="128"/>
          </rPr>
          <t xml:space="preserve">津幡南部と「くりから」が合併し「津幡南部」に
</t>
        </r>
      </text>
    </comment>
    <comment ref="B36" authorId="2" shapeId="0" xr:uid="{F5107971-119C-4810-8BA3-0F1B88854CD7}">
      <text>
        <r>
          <rPr>
            <sz val="11"/>
            <color indexed="81"/>
            <rFont val="ＭＳ Ｐゴシック"/>
            <family val="3"/>
            <charset val="128"/>
          </rPr>
          <t>2021年12月
羽咋中央／羽咋市250枚、羽咋郡90枚</t>
        </r>
      </text>
    </comment>
    <comment ref="N36" authorId="2" shapeId="0" xr:uid="{1D1941C3-1E6D-449E-9A1B-B2F73BEBEA8C}">
      <text>
        <r>
          <rPr>
            <sz val="10"/>
            <color indexed="81"/>
            <rFont val="ＭＳ Ｐゴシック"/>
            <family val="3"/>
            <charset val="128"/>
          </rPr>
          <t>2017年12月
「羽咋」と「羽咋南部」が統合→「はくい」に</t>
        </r>
      </text>
    </comment>
    <comment ref="N40" authorId="3" shapeId="0" xr:uid="{629CB139-B20C-4BDF-8599-EFC183785E1A}">
      <text>
        <r>
          <rPr>
            <b/>
            <sz val="9"/>
            <color indexed="81"/>
            <rFont val="MS P ゴシック"/>
            <family val="3"/>
            <charset val="128"/>
          </rPr>
          <t>HKC119:</t>
        </r>
        <r>
          <rPr>
            <sz val="9"/>
            <color indexed="81"/>
            <rFont val="MS P ゴシック"/>
            <family val="3"/>
            <charset val="128"/>
          </rPr>
          <t xml:space="preserve">
2022年12月
はくいへ移管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HKC112</author>
    <author>HKC119</author>
  </authors>
  <commentList>
    <comment ref="D2" authorId="0" shapeId="0" xr:uid="{CF2D68A4-B773-4C70-9B9D-32B8B2CBB548}">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CB2240F5-9AEB-4A28-B1F6-1349D1F0A3EF}">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E3968F24-CA48-43BE-B89D-B433ED108372}">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7" authorId="2" shapeId="0" xr:uid="{E748D428-0FD9-4714-A996-D891170E3A26}">
      <text>
        <r>
          <rPr>
            <sz val="11"/>
            <color indexed="81"/>
            <rFont val="ＭＳ Ｐゴシック"/>
            <family val="3"/>
            <charset val="128"/>
          </rPr>
          <t>2021年12月
羽咋中央／羽咋郡90枚、羽咋市250枚</t>
        </r>
      </text>
    </comment>
    <comment ref="R7" authorId="2" shapeId="0" xr:uid="{E5BBC590-2323-45F2-A771-9B3726547C58}">
      <text>
        <r>
          <rPr>
            <sz val="10"/>
            <color indexed="81"/>
            <rFont val="ＭＳ Ｐゴシック"/>
            <family val="3"/>
            <charset val="128"/>
          </rPr>
          <t xml:space="preserve">2017年6月
「富来増穂」と「増穂中央」が統合→「富来」
</t>
        </r>
      </text>
    </comment>
    <comment ref="V16" authorId="2" shapeId="0" xr:uid="{739AF707-EBD8-414B-B1FB-811DF73E3F05}">
      <text>
        <r>
          <rPr>
            <sz val="9"/>
            <color indexed="81"/>
            <rFont val="ＭＳ Ｐゴシック"/>
            <family val="3"/>
            <charset val="128"/>
          </rPr>
          <t>「福浦三明」→「三明福浦」に店名変更</t>
        </r>
      </text>
    </comment>
    <comment ref="B22" authorId="2" shapeId="0" xr:uid="{887A0776-44AD-4207-8DFF-47B5A376EF99}">
      <text>
        <r>
          <rPr>
            <sz val="11"/>
            <color indexed="81"/>
            <rFont val="ＭＳ Ｐゴシック"/>
            <family val="3"/>
            <charset val="128"/>
          </rPr>
          <t>2021年12月
七尾／七尾市1,140枚、鹿島郡60枚</t>
        </r>
      </text>
    </comment>
    <comment ref="N22" authorId="2" shapeId="0" xr:uid="{6DD624CD-9C8C-424E-94FE-44D03284C29A}">
      <text>
        <r>
          <rPr>
            <sz val="9"/>
            <color indexed="81"/>
            <rFont val="ＭＳ Ｐゴシック"/>
            <family val="3"/>
            <charset val="128"/>
          </rPr>
          <t xml:space="preserve">2016年12月
店名変更「七尾販売」から「七尾」に
</t>
        </r>
      </text>
    </comment>
    <comment ref="V22" authorId="2" shapeId="0" xr:uid="{E58E0B27-05B7-4E77-A6B3-EC38CD6FA13B}">
      <text>
        <r>
          <rPr>
            <sz val="9"/>
            <color indexed="81"/>
            <rFont val="ＭＳ Ｐゴシック"/>
            <family val="3"/>
            <charset val="128"/>
          </rPr>
          <t xml:space="preserve">2017年12月
「七尾」が「七尾東部」と分割
</t>
        </r>
      </text>
    </comment>
    <comment ref="B24" authorId="2" shapeId="0" xr:uid="{180BBBF6-8EE4-427F-A041-D2CA61B524FB}">
      <text>
        <r>
          <rPr>
            <b/>
            <sz val="9"/>
            <color indexed="81"/>
            <rFont val="ＭＳ Ｐゴシック"/>
            <family val="3"/>
            <charset val="128"/>
          </rPr>
          <t>28年6月～中島から分割で田鶴浜新設</t>
        </r>
        <r>
          <rPr>
            <sz val="9"/>
            <color indexed="81"/>
            <rFont val="ＭＳ Ｐゴシック"/>
            <family val="3"/>
            <charset val="128"/>
          </rPr>
          <t xml:space="preserve">
</t>
        </r>
      </text>
    </comment>
    <comment ref="V25" authorId="3" shapeId="0" xr:uid="{6A6C4ABB-ACA4-4322-A6C3-6923926F1D69}">
      <text>
        <r>
          <rPr>
            <sz val="10"/>
            <color indexed="81"/>
            <rFont val="MS P ゴシック"/>
            <family val="3"/>
            <charset val="128"/>
          </rPr>
          <t>2021年6月
吉田廃店→七尾に統合</t>
        </r>
      </text>
    </comment>
    <comment ref="V26" authorId="2" shapeId="0" xr:uid="{BAA65A60-70C1-4F9D-A51D-1011EAEF9230}">
      <text>
        <r>
          <rPr>
            <sz val="9"/>
            <color indexed="81"/>
            <rFont val="ＭＳ Ｐゴシック"/>
            <family val="3"/>
            <charset val="128"/>
          </rPr>
          <t xml:space="preserve">「中島丸田」→「中島」に店名変更
</t>
        </r>
      </text>
    </comment>
    <comment ref="N29" authorId="2" shapeId="0" xr:uid="{C7CFEC78-1068-40A7-9ADC-2B1812D44B28}">
      <text>
        <r>
          <rPr>
            <sz val="9"/>
            <color indexed="81"/>
            <rFont val="ＭＳ Ｐゴシック"/>
            <family val="3"/>
            <charset val="128"/>
          </rPr>
          <t xml:space="preserve">2017年12月
「徳田」より「国分西」が分割
</t>
        </r>
      </text>
    </comment>
    <comment ref="R29" authorId="2" shapeId="0" xr:uid="{65E32E5C-BDED-46FF-A98B-B3C50181D326}">
      <text>
        <r>
          <rPr>
            <sz val="9"/>
            <color indexed="81"/>
            <rFont val="ＭＳ Ｐゴシック"/>
            <family val="3"/>
            <charset val="128"/>
          </rPr>
          <t xml:space="preserve">「豊川」と「釶打」が合併し中島西部に
2022年6月
七尾に統合
</t>
        </r>
      </text>
    </comment>
    <comment ref="N30" authorId="2" shapeId="0" xr:uid="{579D95F7-296E-4197-9EA8-ACC265DFF065}">
      <text>
        <r>
          <rPr>
            <sz val="9"/>
            <color indexed="81"/>
            <rFont val="ＭＳ Ｐゴシック"/>
            <family val="3"/>
            <charset val="128"/>
          </rPr>
          <t>2017年12月
「徳田」と「徳田鹿島」が統合
「徳田」より「国分西」が分割</t>
        </r>
      </text>
    </comment>
    <comment ref="N31" authorId="4" shapeId="0" xr:uid="{779D6D14-FE63-421B-BECB-C8B1722DE057}">
      <text>
        <r>
          <rPr>
            <b/>
            <sz val="9"/>
            <color indexed="81"/>
            <rFont val="MS P ゴシック"/>
            <family val="3"/>
            <charset val="128"/>
          </rPr>
          <t>HKC119:</t>
        </r>
        <r>
          <rPr>
            <sz val="9"/>
            <color indexed="81"/>
            <rFont val="MS P ゴシック"/>
            <family val="3"/>
            <charset val="128"/>
          </rPr>
          <t xml:space="preserve">
2022年6月
相馬・高階が統合
「七尾西」へ店名変更</t>
        </r>
      </text>
    </comment>
    <comment ref="B37" authorId="2" shapeId="0" xr:uid="{49786ABF-261D-49AE-B29E-AE0A071FC1A9}">
      <text>
        <r>
          <rPr>
            <sz val="11"/>
            <color indexed="81"/>
            <rFont val="ＭＳ Ｐゴシック"/>
            <family val="3"/>
            <charset val="128"/>
          </rPr>
          <t xml:space="preserve">　2021年12月
　七尾／鹿島郡60枚、七尾市1,140枚
</t>
        </r>
      </text>
    </comment>
    <comment ref="R39" authorId="2" shapeId="0" xr:uid="{FD47BDF6-1CF7-46AC-87B9-D2F6A5DBED69}">
      <text>
        <r>
          <rPr>
            <sz val="9"/>
            <color indexed="81"/>
            <rFont val="ＭＳ Ｐゴシック"/>
            <family val="3"/>
            <charset val="128"/>
          </rPr>
          <t>2018年6月
・「徳田」の一部エリア(若林町)が「鹿島」へ移動</t>
        </r>
      </text>
    </comment>
    <comment ref="N41" authorId="4" shapeId="0" xr:uid="{490C0FDB-527A-4B96-B7B9-692B52B92A36}">
      <text>
        <r>
          <rPr>
            <b/>
            <sz val="9"/>
            <color indexed="81"/>
            <rFont val="MS P ゴシック"/>
            <family val="3"/>
            <charset val="128"/>
          </rPr>
          <t>HKC119:</t>
        </r>
        <r>
          <rPr>
            <sz val="9"/>
            <color indexed="81"/>
            <rFont val="MS P ゴシック"/>
            <family val="3"/>
            <charset val="128"/>
          </rPr>
          <t xml:space="preserve">
2022年6月
鳥屋東部に統合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HKC118</author>
    <author>HKC102</author>
    <author>HKC119</author>
    <author>HKC112</author>
  </authors>
  <commentList>
    <comment ref="D2" authorId="0" shapeId="0" xr:uid="{E0E2203A-1AA6-425F-8822-9C83797BC7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9008D4AC-424B-4408-BB56-BCFF3D88C5A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B08D1D32-4F3A-4C47-BD08-B88F73CFD1ED}">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8" authorId="2" shapeId="0" xr:uid="{A0CC92D3-95FE-4108-AE2E-C36F42AA4ECE}">
      <text>
        <r>
          <rPr>
            <sz val="9"/>
            <color indexed="81"/>
            <rFont val="ＭＳ Ｐゴシック"/>
            <family val="3"/>
            <charset val="128"/>
          </rPr>
          <t xml:space="preserve">28年6月～輪島西部と合併→輪島に(店名変更)
</t>
        </r>
      </text>
    </comment>
    <comment ref="V8" authorId="3" shapeId="0" xr:uid="{6D2FD973-4DC5-493D-85EE-4D3A5AABE6D2}">
      <text>
        <r>
          <rPr>
            <b/>
            <sz val="9"/>
            <color indexed="81"/>
            <rFont val="MS P ゴシック"/>
            <family val="3"/>
            <charset val="128"/>
          </rPr>
          <t>2024.04月</t>
        </r>
        <r>
          <rPr>
            <sz val="9"/>
            <color indexed="81"/>
            <rFont val="MS P ゴシック"/>
            <family val="3"/>
            <charset val="128"/>
          </rPr>
          <t xml:space="preserve">
※輪島西部は廃店し輪島へ移管</t>
        </r>
      </text>
    </comment>
    <comment ref="N9" authorId="4" shapeId="0" xr:uid="{5B82F140-2CA4-4C5D-B49F-CBDABB4CD723}">
      <text>
        <r>
          <rPr>
            <sz val="11"/>
            <color indexed="81"/>
            <rFont val="MS P ゴシック"/>
            <family val="3"/>
            <charset val="128"/>
          </rPr>
          <t xml:space="preserve">2024年5月廃店
輪島西部へ移管
</t>
        </r>
      </text>
    </comment>
    <comment ref="R14" authorId="5" shapeId="0" xr:uid="{BC6ECF56-3A7B-49EE-8DDF-4CC9D33F5EA5}">
      <text>
        <r>
          <rPr>
            <b/>
            <sz val="9"/>
            <color indexed="81"/>
            <rFont val="MS P ゴシック"/>
            <family val="3"/>
            <charset val="128"/>
          </rPr>
          <t>HKC119:</t>
        </r>
        <r>
          <rPr>
            <sz val="9"/>
            <color indexed="81"/>
            <rFont val="MS P ゴシック"/>
            <family val="3"/>
            <charset val="128"/>
          </rPr>
          <t xml:space="preserve">
2022年12月
門前へ移管</t>
        </r>
      </text>
    </comment>
    <comment ref="R15" authorId="5" shapeId="0" xr:uid="{B62CE9DE-DC8D-4358-AC23-0FD1092EE1FA}">
      <text>
        <r>
          <rPr>
            <b/>
            <sz val="9"/>
            <color indexed="81"/>
            <rFont val="MS P ゴシック"/>
            <family val="3"/>
            <charset val="128"/>
          </rPr>
          <t>HKC119:</t>
        </r>
        <r>
          <rPr>
            <sz val="9"/>
            <color indexed="81"/>
            <rFont val="MS P ゴシック"/>
            <family val="3"/>
            <charset val="128"/>
          </rPr>
          <t xml:space="preserve">
2022年12月
門前へ移管</t>
        </r>
      </text>
    </comment>
    <comment ref="V15" authorId="2" shapeId="0" xr:uid="{039E7A20-D755-4147-968C-B12660D4AA1F}">
      <text>
        <r>
          <rPr>
            <sz val="9"/>
            <color indexed="81"/>
            <rFont val="ＭＳ Ｐゴシック"/>
            <family val="3"/>
            <charset val="128"/>
          </rPr>
          <t xml:space="preserve">皆月へ統合
</t>
        </r>
      </text>
    </comment>
    <comment ref="R22" authorId="5" shapeId="0" xr:uid="{64508AC0-E4E7-494A-8F1E-7E376B20E254}">
      <text>
        <r>
          <rPr>
            <b/>
            <sz val="9"/>
            <color indexed="81"/>
            <rFont val="MS P ゴシック"/>
            <family val="3"/>
            <charset val="128"/>
          </rPr>
          <t>HKC119:</t>
        </r>
        <r>
          <rPr>
            <sz val="9"/>
            <color indexed="81"/>
            <rFont val="MS P ゴシック"/>
            <family val="3"/>
            <charset val="128"/>
          </rPr>
          <t xml:space="preserve">
2022年09月
鵜川へ移管</t>
        </r>
      </text>
    </comment>
    <comment ref="V22" authorId="2" shapeId="0" xr:uid="{00497D8B-DE43-4060-960B-C5A07D66ADFF}">
      <text>
        <r>
          <rPr>
            <sz val="9"/>
            <color indexed="81"/>
            <rFont val="ＭＳ Ｐゴシック"/>
            <family val="3"/>
            <charset val="128"/>
          </rPr>
          <t xml:space="preserve">穴水と穴水南部が統合し、穴水に
</t>
        </r>
      </text>
    </comment>
    <comment ref="R23" authorId="5" shapeId="0" xr:uid="{DB8904FA-DBF8-4D35-BA14-DBEA7CAB1061}">
      <text>
        <r>
          <rPr>
            <b/>
            <sz val="9"/>
            <color indexed="81"/>
            <rFont val="MS P ゴシック"/>
            <family val="3"/>
            <charset val="128"/>
          </rPr>
          <t>HKC119:</t>
        </r>
        <r>
          <rPr>
            <sz val="9"/>
            <color indexed="81"/>
            <rFont val="MS P ゴシック"/>
            <family val="3"/>
            <charset val="128"/>
          </rPr>
          <t xml:space="preserve">
2022年9月
宇出津西部へ移管</t>
        </r>
      </text>
    </comment>
    <comment ref="Z23" authorId="2" shapeId="0" xr:uid="{447EB79A-ECAE-472C-B07A-F560F6968752}">
      <text>
        <r>
          <rPr>
            <sz val="9"/>
            <color indexed="81"/>
            <rFont val="ＭＳ Ｐゴシック"/>
            <family val="3"/>
            <charset val="128"/>
          </rPr>
          <t xml:space="preserve">ウシツからウシツ中央に店名変更
</t>
        </r>
      </text>
    </comment>
    <comment ref="N24" authorId="2" shapeId="0" xr:uid="{4F370873-EAC5-4A66-B96C-59BF67B6F0BE}">
      <text>
        <r>
          <rPr>
            <sz val="10"/>
            <color indexed="81"/>
            <rFont val="ＭＳ Ｐゴシック"/>
            <family val="3"/>
            <charset val="128"/>
          </rPr>
          <t xml:space="preserve">2018年6月
・「中居」→「住吉」に店名変更
</t>
        </r>
      </text>
    </comment>
    <comment ref="R26" authorId="6" shapeId="0" xr:uid="{C572F0D6-EA57-402A-8954-2A1A1AE584F2}">
      <text>
        <r>
          <rPr>
            <sz val="10"/>
            <color indexed="81"/>
            <rFont val="MS P ゴシック"/>
            <family val="3"/>
            <charset val="128"/>
          </rPr>
          <t>2018年12月
松波と姫　統合→松波</t>
        </r>
      </text>
    </comment>
    <comment ref="N31" authorId="5" shapeId="0" xr:uid="{D342A870-B21C-443C-A342-B7C443BAF0BE}">
      <text>
        <r>
          <rPr>
            <b/>
            <sz val="9"/>
            <color indexed="81"/>
            <rFont val="MS P ゴシック"/>
            <family val="3"/>
            <charset val="128"/>
          </rPr>
          <t>HKC119:</t>
        </r>
        <r>
          <rPr>
            <sz val="9"/>
            <color indexed="81"/>
            <rFont val="MS P ゴシック"/>
            <family val="3"/>
            <charset val="128"/>
          </rPr>
          <t xml:space="preserve">
2022年12月
穴水へ移管</t>
        </r>
      </text>
    </comment>
    <comment ref="N38" authorId="6" shapeId="0" xr:uid="{6FFABE80-A6CE-4723-B432-6DEB2EFACF78}">
      <text>
        <r>
          <rPr>
            <sz val="10"/>
            <color indexed="81"/>
            <rFont val="MS P ゴシック"/>
            <family val="3"/>
            <charset val="128"/>
          </rPr>
          <t xml:space="preserve">2021年6月
鵜島と鵜飼が統合→宝立(店名変更)に
</t>
        </r>
      </text>
    </comment>
    <comment ref="R38" authorId="4" shapeId="0" xr:uid="{954BCCFB-558B-41A6-8ED5-A78FB3B2D00B}">
      <text>
        <r>
          <rPr>
            <sz val="11"/>
            <color indexed="81"/>
            <rFont val="MS P ゴシック"/>
            <family val="3"/>
            <charset val="128"/>
          </rPr>
          <t xml:space="preserve">2024年5月廃店
若山へ移管
</t>
        </r>
      </text>
    </comment>
    <comment ref="Z44" authorId="3" shapeId="0" xr:uid="{B0124E72-9D36-495E-882A-98EF5632583B}">
      <text>
        <r>
          <rPr>
            <b/>
            <sz val="9"/>
            <color indexed="81"/>
            <rFont val="MS P ゴシック"/>
            <family val="3"/>
            <charset val="128"/>
          </rPr>
          <t>2024.04月</t>
        </r>
        <r>
          <rPr>
            <sz val="9"/>
            <color indexed="81"/>
            <rFont val="MS P ゴシック"/>
            <family val="3"/>
            <charset val="128"/>
          </rPr>
          <t xml:space="preserve">
※馬緤は廃店し大谷へ移管</t>
        </r>
      </text>
    </comment>
    <comment ref="V46" authorId="2" shapeId="0" xr:uid="{9FB089C8-4A36-4B68-9E01-55E420A61E58}">
      <text>
        <r>
          <rPr>
            <sz val="9"/>
            <color indexed="81"/>
            <rFont val="ＭＳ Ｐゴシック"/>
            <family val="3"/>
            <charset val="128"/>
          </rPr>
          <t>蛸島と蛸島田中が統合</t>
        </r>
      </text>
    </comment>
  </commentList>
</comments>
</file>

<file path=xl/sharedStrings.xml><?xml version="1.0" encoding="utf-8"?>
<sst xmlns="http://schemas.openxmlformats.org/spreadsheetml/2006/main" count="1241" uniqueCount="601">
  <si>
    <t>※新聞社の社名、題字、記事、催事などを掲載、引用されているもの</t>
    <phoneticPr fontId="2"/>
  </si>
  <si>
    <t>※新聞社が定めた広告基準に照らし新聞折込が不適当と認められるもの</t>
    <phoneticPr fontId="2"/>
  </si>
  <si>
    <t>※公職選挙候補者の事前運動と推量されるもの</t>
    <phoneticPr fontId="2"/>
  </si>
  <si>
    <t>※特定の団体、個人を誹謗し、名誉、信用を傷つけると思われるもの</t>
    <phoneticPr fontId="2"/>
  </si>
  <si>
    <t>※政治問題や係争中の問題について主義主張を述べたもの</t>
    <phoneticPr fontId="2"/>
  </si>
  <si>
    <t>※せん情的な文言、写真、図案など有害とみられるもの</t>
    <phoneticPr fontId="2"/>
  </si>
  <si>
    <t>　　③該当店がセット作業終了後は原則として解約できません</t>
    <phoneticPr fontId="2"/>
  </si>
  <si>
    <t>※虚偽誇大な表現により読者に不利益を与えるもの</t>
    <phoneticPr fontId="2"/>
  </si>
  <si>
    <t>　　②該当店への配送後…折込料金の３０％　</t>
    <phoneticPr fontId="2"/>
  </si>
  <si>
    <t>※広告主の所在地、事業所名、連絡先、責任者の記載がないもの</t>
    <rPh sb="14" eb="17">
      <t>レンラクサキ</t>
    </rPh>
    <phoneticPr fontId="2"/>
  </si>
  <si>
    <t>　　①紙分け作業後…折込料金の２０％　</t>
    <phoneticPr fontId="2"/>
  </si>
  <si>
    <t>新聞折込広告基準による取り扱いの出来ないチラシ</t>
    <phoneticPr fontId="2"/>
  </si>
  <si>
    <t>※クーポン券、抽選券等が付いた折込広告には規則がありますので事前にお問合せください。</t>
    <rPh sb="7" eb="10">
      <t>チュウセンケン</t>
    </rPh>
    <rPh sb="10" eb="11">
      <t>トウ</t>
    </rPh>
    <rPh sb="12" eb="13">
      <t>ツ</t>
    </rPh>
    <phoneticPr fontId="2"/>
  </si>
  <si>
    <t>（折込広告納入後、新聞折込の申込みを解約する場合）</t>
    <phoneticPr fontId="2"/>
  </si>
  <si>
    <t>※その他特殊・変形物については取扱えない場合がありますので事前にご相談ください。</t>
    <phoneticPr fontId="2"/>
  </si>
  <si>
    <t>　　◇解約に際し下記の手数料をいただきます。</t>
    <phoneticPr fontId="2"/>
  </si>
  <si>
    <t>※四六版110㎏以上のものは厚紙料金になります。</t>
    <rPh sb="1" eb="4">
      <t>シロクハン</t>
    </rPh>
    <rPh sb="8" eb="10">
      <t>イジョウ</t>
    </rPh>
    <rPh sb="14" eb="16">
      <t>アツガミ</t>
    </rPh>
    <rPh sb="16" eb="18">
      <t>リョウキン</t>
    </rPh>
    <phoneticPr fontId="2"/>
  </si>
  <si>
    <t>※折りの回数によって料金が異なります。</t>
    <rPh sb="1" eb="2">
      <t>オリ</t>
    </rPh>
    <rPh sb="4" eb="6">
      <t>カイスウ</t>
    </rPh>
    <rPh sb="10" eb="12">
      <t>リョウキン</t>
    </rPh>
    <rPh sb="13" eb="14">
      <t>コト</t>
    </rPh>
    <phoneticPr fontId="2"/>
  </si>
  <si>
    <t>解　約　に　つ　い　て</t>
    <rPh sb="0" eb="1">
      <t>カイ</t>
    </rPh>
    <rPh sb="2" eb="3">
      <t>ヤク</t>
    </rPh>
    <phoneticPr fontId="2"/>
  </si>
  <si>
    <t>※連合企画広告は各折込料の２倍になります。</t>
    <rPh sb="8" eb="9">
      <t>カク</t>
    </rPh>
    <rPh sb="9" eb="11">
      <t>オリコミ</t>
    </rPh>
    <rPh sb="11" eb="12">
      <t>リョウ</t>
    </rPh>
    <phoneticPr fontId="2"/>
  </si>
  <si>
    <t>ご　注　意　と　お　願　い</t>
    <rPh sb="2" eb="3">
      <t>チュウ</t>
    </rPh>
    <rPh sb="4" eb="5">
      <t>イ</t>
    </rPh>
    <rPh sb="10" eb="11">
      <t>ネガイ</t>
    </rPh>
    <phoneticPr fontId="8"/>
  </si>
  <si>
    <t>営業担当：　　　　　　　</t>
    <rPh sb="0" eb="2">
      <t>エイギョウ</t>
    </rPh>
    <rPh sb="2" eb="4">
      <t>タントウ</t>
    </rPh>
    <phoneticPr fontId="2"/>
  </si>
  <si>
    <t>〒930-0158　富山県富山市池多1445</t>
    <rPh sb="10" eb="13">
      <t>トヤマケン</t>
    </rPh>
    <rPh sb="13" eb="15">
      <t>トヤマ</t>
    </rPh>
    <rPh sb="15" eb="16">
      <t>シ</t>
    </rPh>
    <rPh sb="16" eb="17">
      <t>イケ</t>
    </rPh>
    <rPh sb="17" eb="18">
      <t>タ</t>
    </rPh>
    <phoneticPr fontId="2"/>
  </si>
  <si>
    <t>本社：</t>
    <rPh sb="0" eb="2">
      <t>ホンシャ</t>
    </rPh>
    <phoneticPr fontId="2"/>
  </si>
  <si>
    <t>〒924-0855　石川県白山市水島町４３０</t>
    <rPh sb="10" eb="13">
      <t>イシカワケン</t>
    </rPh>
    <rPh sb="13" eb="15">
      <t>ハクザン</t>
    </rPh>
    <rPh sb="15" eb="16">
      <t>シ</t>
    </rPh>
    <rPh sb="16" eb="18">
      <t>ミズシマ</t>
    </rPh>
    <rPh sb="18" eb="19">
      <t>マチ</t>
    </rPh>
    <phoneticPr fontId="2"/>
  </si>
  <si>
    <t>石川配送ｾﾝﾀｰ：</t>
    <rPh sb="0" eb="2">
      <t>イシカワ</t>
    </rPh>
    <rPh sb="2" eb="4">
      <t>ハイソウ</t>
    </rPh>
    <phoneticPr fontId="2"/>
  </si>
  <si>
    <t>㈱北陸読売ＩＳ</t>
    <rPh sb="1" eb="3">
      <t>ホクリク</t>
    </rPh>
    <rPh sb="3" eb="5">
      <t>ヨミウリ</t>
    </rPh>
    <phoneticPr fontId="2"/>
  </si>
  <si>
    <t>作成日：</t>
    <rPh sb="0" eb="3">
      <t>サクセイビ</t>
    </rPh>
    <phoneticPr fontId="2"/>
  </si>
  <si>
    <t>石川県</t>
    <rPh sb="0" eb="2">
      <t>イシカワ</t>
    </rPh>
    <rPh sb="2" eb="3">
      <t>トヤマケン</t>
    </rPh>
    <phoneticPr fontId="2"/>
  </si>
  <si>
    <t>新　聞　折　込　広　告　部　数　表</t>
    <rPh sb="0" eb="3">
      <t>シンブン</t>
    </rPh>
    <rPh sb="4" eb="7">
      <t>オリコミ</t>
    </rPh>
    <rPh sb="8" eb="11">
      <t>コウコク</t>
    </rPh>
    <rPh sb="12" eb="15">
      <t>ブスウ</t>
    </rPh>
    <rPh sb="16" eb="17">
      <t>ヒョウ</t>
    </rPh>
    <phoneticPr fontId="2"/>
  </si>
  <si>
    <t>　                           様</t>
    <rPh sb="28" eb="29">
      <t>サマ</t>
    </rPh>
    <phoneticPr fontId="2"/>
  </si>
  <si>
    <t>※折込地域と行政区域は必ずしも一致しておりません。</t>
    <rPh sb="1" eb="3">
      <t>オリコミ</t>
    </rPh>
    <rPh sb="3" eb="5">
      <t>チイキ</t>
    </rPh>
    <rPh sb="6" eb="8">
      <t>ギョウセイ</t>
    </rPh>
    <rPh sb="8" eb="10">
      <t>クイキ</t>
    </rPh>
    <rPh sb="11" eb="12">
      <t>カナラ</t>
    </rPh>
    <rPh sb="15" eb="17">
      <t>イッチ</t>
    </rPh>
    <phoneticPr fontId="2"/>
  </si>
  <si>
    <t>現在</t>
    <rPh sb="0" eb="2">
      <t>ゲンザイ</t>
    </rPh>
    <phoneticPr fontId="2"/>
  </si>
  <si>
    <t>※能美郡川北町は白山市に含まれております。</t>
    <rPh sb="1" eb="4">
      <t>ノミグン</t>
    </rPh>
    <rPh sb="4" eb="7">
      <t>カワキタマチ</t>
    </rPh>
    <rPh sb="8" eb="9">
      <t>シロ</t>
    </rPh>
    <rPh sb="9" eb="10">
      <t>ヤマ</t>
    </rPh>
    <rPh sb="10" eb="11">
      <t>シ</t>
    </rPh>
    <rPh sb="12" eb="13">
      <t>フク</t>
    </rPh>
    <phoneticPr fontId="2"/>
  </si>
  <si>
    <t>合計</t>
    <rPh sb="0" eb="2">
      <t>ゴウケイ</t>
    </rPh>
    <phoneticPr fontId="2"/>
  </si>
  <si>
    <t>輪島市</t>
    <rPh sb="0" eb="3">
      <t>ワジマシ</t>
    </rPh>
    <phoneticPr fontId="2"/>
  </si>
  <si>
    <t>珠洲市</t>
    <rPh sb="0" eb="3">
      <t>スズシ</t>
    </rPh>
    <phoneticPr fontId="2"/>
  </si>
  <si>
    <t>鳳珠郡</t>
    <rPh sb="0" eb="1">
      <t>ホウオウ</t>
    </rPh>
    <rPh sb="1" eb="2">
      <t>スズ</t>
    </rPh>
    <rPh sb="2" eb="3">
      <t>グン</t>
    </rPh>
    <phoneticPr fontId="2"/>
  </si>
  <si>
    <t>鹿島郡</t>
    <rPh sb="0" eb="3">
      <t>カシマグン</t>
    </rPh>
    <phoneticPr fontId="2"/>
  </si>
  <si>
    <t>七尾市</t>
    <rPh sb="0" eb="3">
      <t>ナナオシ</t>
    </rPh>
    <phoneticPr fontId="2"/>
  </si>
  <si>
    <t>羽咋郡</t>
    <rPh sb="0" eb="3">
      <t>ハクイグン</t>
    </rPh>
    <phoneticPr fontId="2"/>
  </si>
  <si>
    <t>羽咋市</t>
    <rPh sb="0" eb="3">
      <t>ハクイシ</t>
    </rPh>
    <phoneticPr fontId="2"/>
  </si>
  <si>
    <t>河北郡</t>
    <rPh sb="0" eb="3">
      <t>カホクグン</t>
    </rPh>
    <phoneticPr fontId="2"/>
  </si>
  <si>
    <t>かほく市</t>
    <rPh sb="3" eb="4">
      <t>シ</t>
    </rPh>
    <phoneticPr fontId="2"/>
  </si>
  <si>
    <t>加賀市</t>
    <rPh sb="0" eb="3">
      <t>カガシ</t>
    </rPh>
    <phoneticPr fontId="2"/>
  </si>
  <si>
    <t>小松市</t>
    <rPh sb="0" eb="3">
      <t>コマツシ</t>
    </rPh>
    <phoneticPr fontId="2"/>
  </si>
  <si>
    <t>能美市</t>
    <rPh sb="0" eb="2">
      <t>ノミ</t>
    </rPh>
    <rPh sb="2" eb="3">
      <t>シ</t>
    </rPh>
    <phoneticPr fontId="2"/>
  </si>
  <si>
    <t>白山市</t>
    <rPh sb="0" eb="1">
      <t>シロ</t>
    </rPh>
    <rPh sb="1" eb="2">
      <t>ヤマ</t>
    </rPh>
    <rPh sb="2" eb="3">
      <t>シ</t>
    </rPh>
    <phoneticPr fontId="2"/>
  </si>
  <si>
    <t>野々市市</t>
    <rPh sb="0" eb="3">
      <t>ノノイチ</t>
    </rPh>
    <rPh sb="3" eb="4">
      <t>シ</t>
    </rPh>
    <phoneticPr fontId="2"/>
  </si>
  <si>
    <t>金沢市</t>
    <rPh sb="0" eb="3">
      <t>カナザワシ</t>
    </rPh>
    <phoneticPr fontId="2"/>
  </si>
  <si>
    <t>配布数</t>
    <rPh sb="0" eb="2">
      <t>ハイフ</t>
    </rPh>
    <rPh sb="2" eb="3">
      <t>スウ</t>
    </rPh>
    <phoneticPr fontId="2"/>
  </si>
  <si>
    <t>折込部数</t>
    <rPh sb="0" eb="2">
      <t>オリコミ</t>
    </rPh>
    <rPh sb="2" eb="4">
      <t>ブスウ</t>
    </rPh>
    <phoneticPr fontId="2"/>
  </si>
  <si>
    <t>合　　計</t>
    <rPh sb="0" eb="1">
      <t>ア</t>
    </rPh>
    <rPh sb="3" eb="4">
      <t>ケイ</t>
    </rPh>
    <phoneticPr fontId="2"/>
  </si>
  <si>
    <t>毎日新聞</t>
    <rPh sb="0" eb="2">
      <t>マイニチ</t>
    </rPh>
    <rPh sb="2" eb="4">
      <t>シンブン</t>
    </rPh>
    <phoneticPr fontId="2"/>
  </si>
  <si>
    <t>朝日新聞</t>
    <rPh sb="0" eb="2">
      <t>アサヒ</t>
    </rPh>
    <rPh sb="2" eb="4">
      <t>シンブン</t>
    </rPh>
    <phoneticPr fontId="2"/>
  </si>
  <si>
    <t>読売新聞</t>
    <rPh sb="0" eb="4">
      <t>ヨミウリシンブン</t>
    </rPh>
    <phoneticPr fontId="2"/>
  </si>
  <si>
    <t>中日新聞</t>
    <rPh sb="0" eb="2">
      <t>チュウニチ</t>
    </rPh>
    <rPh sb="2" eb="4">
      <t>シンブン</t>
    </rPh>
    <phoneticPr fontId="2"/>
  </si>
  <si>
    <t>北國新聞</t>
    <rPh sb="0" eb="2">
      <t>ホッコク</t>
    </rPh>
    <rPh sb="2" eb="4">
      <t>シンブン</t>
    </rPh>
    <phoneticPr fontId="2"/>
  </si>
  <si>
    <t>地区名</t>
    <rPh sb="0" eb="3">
      <t>チクメイ</t>
    </rPh>
    <phoneticPr fontId="2"/>
  </si>
  <si>
    <t>申込社</t>
    <rPh sb="0" eb="2">
      <t>モウシコミ</t>
    </rPh>
    <rPh sb="2" eb="3">
      <t>シャ</t>
    </rPh>
    <phoneticPr fontId="2"/>
  </si>
  <si>
    <t>タイトル</t>
    <phoneticPr fontId="2"/>
  </si>
  <si>
    <t>サイズ</t>
    <phoneticPr fontId="2"/>
  </si>
  <si>
    <t>折込日</t>
    <rPh sb="0" eb="2">
      <t>オリコミ</t>
    </rPh>
    <rPh sb="2" eb="3">
      <t>ビ</t>
    </rPh>
    <phoneticPr fontId="2"/>
  </si>
  <si>
    <t>広告主</t>
    <rPh sb="0" eb="2">
      <t>コウコク</t>
    </rPh>
    <rPh sb="2" eb="3">
      <t>ヌシ</t>
    </rPh>
    <phoneticPr fontId="2"/>
  </si>
  <si>
    <t>石川県折込部数一覧表</t>
    <rPh sb="0" eb="3">
      <t>イシカワケン</t>
    </rPh>
    <rPh sb="3" eb="5">
      <t>オリコミ</t>
    </rPh>
    <rPh sb="5" eb="7">
      <t>ブスウ</t>
    </rPh>
    <rPh sb="7" eb="10">
      <t>イチランヒョウ</t>
    </rPh>
    <phoneticPr fontId="2"/>
  </si>
  <si>
    <t>(株)北陸読売ＩＳ</t>
    <rPh sb="0" eb="3">
      <t>カブ</t>
    </rPh>
    <rPh sb="3" eb="5">
      <t>ホクリク</t>
    </rPh>
    <rPh sb="5" eb="7">
      <t>ヨミウリ</t>
    </rPh>
    <phoneticPr fontId="2"/>
  </si>
  <si>
    <t>小計</t>
    <rPh sb="0" eb="2">
      <t>ショウケイ</t>
    </rPh>
    <phoneticPr fontId="2"/>
  </si>
  <si>
    <t>とみおく</t>
    <phoneticPr fontId="2"/>
  </si>
  <si>
    <t>　</t>
    <phoneticPr fontId="2"/>
  </si>
  <si>
    <t xml:space="preserve"> </t>
    <phoneticPr fontId="2"/>
  </si>
  <si>
    <t>野々市東部</t>
    <rPh sb="0" eb="3">
      <t>ノノイチ</t>
    </rPh>
    <rPh sb="3" eb="5">
      <t>トウブ</t>
    </rPh>
    <phoneticPr fontId="2"/>
  </si>
  <si>
    <t>廃店</t>
    <rPh sb="0" eb="2">
      <t>ハイテン</t>
    </rPh>
    <phoneticPr fontId="2"/>
  </si>
  <si>
    <t>野々市北部</t>
    <rPh sb="0" eb="3">
      <t>ノノイチ</t>
    </rPh>
    <rPh sb="3" eb="5">
      <t>ホクブ</t>
    </rPh>
    <phoneticPr fontId="2"/>
  </si>
  <si>
    <t>野々市</t>
    <rPh sb="0" eb="3">
      <t>ノノイチ</t>
    </rPh>
    <phoneticPr fontId="2"/>
  </si>
  <si>
    <t>《北國扱い》</t>
    <rPh sb="1" eb="3">
      <t>ホッコク</t>
    </rPh>
    <rPh sb="3" eb="4">
      <t>アツカ</t>
    </rPh>
    <phoneticPr fontId="2"/>
  </si>
  <si>
    <t>花園</t>
    <rPh sb="0" eb="2">
      <t>ハナゾノ</t>
    </rPh>
    <phoneticPr fontId="2"/>
  </si>
  <si>
    <t>森本東部N</t>
    <rPh sb="0" eb="2">
      <t>モリモト</t>
    </rPh>
    <rPh sb="2" eb="4">
      <t>トウブ</t>
    </rPh>
    <phoneticPr fontId="2"/>
  </si>
  <si>
    <t>四十万</t>
    <rPh sb="0" eb="3">
      <t>シジマ</t>
    </rPh>
    <phoneticPr fontId="2"/>
  </si>
  <si>
    <t>城北N</t>
    <rPh sb="0" eb="2">
      <t>ジョウホク</t>
    </rPh>
    <phoneticPr fontId="2"/>
  </si>
  <si>
    <t>光が丘</t>
    <rPh sb="0" eb="1">
      <t>ヒカリ</t>
    </rPh>
    <rPh sb="2" eb="3">
      <t>オカ</t>
    </rPh>
    <phoneticPr fontId="2"/>
  </si>
  <si>
    <t>小立野</t>
    <rPh sb="0" eb="3">
      <t>コダツノ</t>
    </rPh>
    <phoneticPr fontId="2"/>
  </si>
  <si>
    <t>弥生</t>
    <rPh sb="0" eb="2">
      <t>ヤヨイ</t>
    </rPh>
    <phoneticPr fontId="2"/>
  </si>
  <si>
    <t>夕日寺</t>
    <rPh sb="0" eb="2">
      <t>ユウヒ</t>
    </rPh>
    <rPh sb="2" eb="3">
      <t>テラ</t>
    </rPh>
    <phoneticPr fontId="2"/>
  </si>
  <si>
    <t>犀川MN</t>
    <rPh sb="0" eb="2">
      <t>サイガワ</t>
    </rPh>
    <phoneticPr fontId="2"/>
  </si>
  <si>
    <t>犀川</t>
    <rPh sb="0" eb="2">
      <t>サイガワ</t>
    </rPh>
    <phoneticPr fontId="2"/>
  </si>
  <si>
    <t>浅野川</t>
    <rPh sb="0" eb="2">
      <t>アサノ</t>
    </rPh>
    <rPh sb="2" eb="3">
      <t>ガワ</t>
    </rPh>
    <phoneticPr fontId="2"/>
  </si>
  <si>
    <t>中央</t>
    <rPh sb="0" eb="2">
      <t>チュウオウ</t>
    </rPh>
    <phoneticPr fontId="2"/>
  </si>
  <si>
    <t>注</t>
    <rPh sb="0" eb="1">
      <t>チュウ</t>
    </rPh>
    <phoneticPr fontId="2"/>
  </si>
  <si>
    <t>配布枚数</t>
    <rPh sb="0" eb="2">
      <t>ハイフ</t>
    </rPh>
    <rPh sb="2" eb="4">
      <t>マイスウ</t>
    </rPh>
    <phoneticPr fontId="2"/>
  </si>
  <si>
    <t>西金沢</t>
    <rPh sb="0" eb="1">
      <t>ニシ</t>
    </rPh>
    <rPh sb="1" eb="3">
      <t>カナザワ</t>
    </rPh>
    <phoneticPr fontId="2"/>
  </si>
  <si>
    <t>湯涌</t>
    <rPh sb="0" eb="1">
      <t>ユ</t>
    </rPh>
    <rPh sb="1" eb="2">
      <t>ワ</t>
    </rPh>
    <phoneticPr fontId="2"/>
  </si>
  <si>
    <t>俵</t>
    <rPh sb="0" eb="1">
      <t>タワラ</t>
    </rPh>
    <phoneticPr fontId="2"/>
  </si>
  <si>
    <t>東浅川</t>
    <rPh sb="0" eb="1">
      <t>ヒガシ</t>
    </rPh>
    <rPh sb="1" eb="3">
      <t>アサカワ</t>
    </rPh>
    <phoneticPr fontId="2"/>
  </si>
  <si>
    <t>大野</t>
    <rPh sb="0" eb="2">
      <t>オオノ</t>
    </rPh>
    <phoneticPr fontId="2"/>
  </si>
  <si>
    <t>若松MN</t>
    <rPh sb="0" eb="2">
      <t>ワカマツ</t>
    </rPh>
    <phoneticPr fontId="2"/>
  </si>
  <si>
    <t>金沢東MN</t>
    <rPh sb="0" eb="2">
      <t>カナザワ</t>
    </rPh>
    <rPh sb="2" eb="3">
      <t>ヒガシ</t>
    </rPh>
    <phoneticPr fontId="2"/>
  </si>
  <si>
    <t>森本東部</t>
    <rPh sb="0" eb="2">
      <t>モリモト</t>
    </rPh>
    <rPh sb="2" eb="4">
      <t>トウブ</t>
    </rPh>
    <phoneticPr fontId="2"/>
  </si>
  <si>
    <t>問屋町</t>
    <rPh sb="0" eb="2">
      <t>トンヤ</t>
    </rPh>
    <rPh sb="2" eb="3">
      <t>マチ</t>
    </rPh>
    <phoneticPr fontId="2"/>
  </si>
  <si>
    <t>みどり</t>
    <phoneticPr fontId="2"/>
  </si>
  <si>
    <t>森本</t>
    <rPh sb="0" eb="2">
      <t>モリモト</t>
    </rPh>
    <phoneticPr fontId="2"/>
  </si>
  <si>
    <t>田上</t>
    <rPh sb="0" eb="2">
      <t>タガミ</t>
    </rPh>
    <phoneticPr fontId="2"/>
  </si>
  <si>
    <t>小立野MN</t>
    <rPh sb="0" eb="3">
      <t>コダツノ</t>
    </rPh>
    <phoneticPr fontId="2"/>
  </si>
  <si>
    <t>金石</t>
    <rPh sb="0" eb="2">
      <t>カナイワ</t>
    </rPh>
    <phoneticPr fontId="2"/>
  </si>
  <si>
    <t>城南</t>
    <rPh sb="0" eb="2">
      <t>ジョウナン</t>
    </rPh>
    <phoneticPr fontId="2"/>
  </si>
  <si>
    <t>駅   西</t>
    <rPh sb="0" eb="5">
      <t>エキニシ</t>
    </rPh>
    <phoneticPr fontId="2"/>
  </si>
  <si>
    <t>金沢駅西</t>
    <rPh sb="0" eb="2">
      <t>カナザワ</t>
    </rPh>
    <rPh sb="2" eb="4">
      <t>エキニシ</t>
    </rPh>
    <phoneticPr fontId="2"/>
  </si>
  <si>
    <t>笠舞</t>
    <rPh sb="0" eb="2">
      <t>カサマイ</t>
    </rPh>
    <phoneticPr fontId="2"/>
  </si>
  <si>
    <t>中   央</t>
    <rPh sb="0" eb="5">
      <t>チュウオウ</t>
    </rPh>
    <phoneticPr fontId="2"/>
  </si>
  <si>
    <t>藤江</t>
    <rPh sb="0" eb="2">
      <t>フジエ</t>
    </rPh>
    <phoneticPr fontId="2"/>
  </si>
  <si>
    <t>西部</t>
    <rPh sb="0" eb="2">
      <t>セイブ</t>
    </rPh>
    <phoneticPr fontId="2"/>
  </si>
  <si>
    <t>金沢南MN</t>
    <rPh sb="0" eb="2">
      <t>カナザワ</t>
    </rPh>
    <rPh sb="2" eb="3">
      <t>ミナミ</t>
    </rPh>
    <phoneticPr fontId="2"/>
  </si>
  <si>
    <t>金沢寺町</t>
    <rPh sb="0" eb="2">
      <t>カナザワ</t>
    </rPh>
    <rPh sb="2" eb="4">
      <t>テラマチ</t>
    </rPh>
    <phoneticPr fontId="2"/>
  </si>
  <si>
    <t>泉本町N</t>
    <rPh sb="0" eb="1">
      <t>イズミ</t>
    </rPh>
    <rPh sb="1" eb="3">
      <t>ホンマチ</t>
    </rPh>
    <phoneticPr fontId="2"/>
  </si>
  <si>
    <t>金沢東</t>
    <rPh sb="0" eb="2">
      <t>カナザワ</t>
    </rPh>
    <rPh sb="2" eb="3">
      <t>ヒガシ</t>
    </rPh>
    <phoneticPr fontId="2"/>
  </si>
  <si>
    <t>南端</t>
    <rPh sb="0" eb="1">
      <t>ミナミ</t>
    </rPh>
    <rPh sb="1" eb="2">
      <t>ハタ</t>
    </rPh>
    <phoneticPr fontId="2"/>
  </si>
  <si>
    <t>南金沢</t>
    <rPh sb="0" eb="1">
      <t>ミナミ</t>
    </rPh>
    <rPh sb="1" eb="3">
      <t>カナザワ</t>
    </rPh>
    <phoneticPr fontId="2"/>
  </si>
  <si>
    <t>広小路</t>
    <rPh sb="0" eb="3">
      <t>ヒロコウジ</t>
    </rPh>
    <phoneticPr fontId="2"/>
  </si>
  <si>
    <t>金沢長町</t>
    <rPh sb="0" eb="2">
      <t>カナザワ</t>
    </rPh>
    <rPh sb="2" eb="4">
      <t>ナガマチ</t>
    </rPh>
    <phoneticPr fontId="2"/>
  </si>
  <si>
    <t>かなざわ駅西</t>
    <rPh sb="4" eb="6">
      <t>エキニシ</t>
    </rPh>
    <phoneticPr fontId="2"/>
  </si>
  <si>
    <t>金沢中央</t>
    <rPh sb="0" eb="2">
      <t>カナザワ</t>
    </rPh>
    <rPh sb="2" eb="4">
      <t>チュウオウ</t>
    </rPh>
    <phoneticPr fontId="2"/>
  </si>
  <si>
    <t>金沢駅前</t>
    <rPh sb="0" eb="2">
      <t>カナザワ</t>
    </rPh>
    <rPh sb="2" eb="4">
      <t>エキマエ</t>
    </rPh>
    <phoneticPr fontId="2"/>
  </si>
  <si>
    <t>伏見橋</t>
    <rPh sb="0" eb="2">
      <t>フシミ</t>
    </rPh>
    <rPh sb="2" eb="3">
      <t>ハシ</t>
    </rPh>
    <phoneticPr fontId="2"/>
  </si>
  <si>
    <t>申  込  社</t>
    <rPh sb="0" eb="4">
      <t>モウシコミシャ</t>
    </rPh>
    <rPh sb="6" eb="7">
      <t>シャ</t>
    </rPh>
    <phoneticPr fontId="2"/>
  </si>
  <si>
    <t>ページ計</t>
    <rPh sb="3" eb="4">
      <t>ケイ</t>
    </rPh>
    <phoneticPr fontId="2"/>
  </si>
  <si>
    <t>折　込　日</t>
    <rPh sb="0" eb="1">
      <t>オリ</t>
    </rPh>
    <rPh sb="2" eb="3">
      <t>コ</t>
    </rPh>
    <rPh sb="4" eb="5">
      <t>ヒ</t>
    </rPh>
    <phoneticPr fontId="2"/>
  </si>
  <si>
    <t>総枚数</t>
    <rPh sb="0" eb="1">
      <t>ソウ</t>
    </rPh>
    <rPh sb="1" eb="3">
      <t>マイスウ</t>
    </rPh>
    <phoneticPr fontId="2"/>
  </si>
  <si>
    <t>（加賀地区）</t>
    <rPh sb="1" eb="3">
      <t>カガ</t>
    </rPh>
    <rPh sb="3" eb="5">
      <t>チク</t>
    </rPh>
    <phoneticPr fontId="2"/>
  </si>
  <si>
    <t>新聞折込広告部数明細表</t>
    <rPh sb="0" eb="2">
      <t>シンブン</t>
    </rPh>
    <rPh sb="2" eb="4">
      <t>オリコ</t>
    </rPh>
    <rPh sb="4" eb="6">
      <t>コウコク</t>
    </rPh>
    <rPh sb="6" eb="8">
      <t>ブスウ</t>
    </rPh>
    <rPh sb="8" eb="10">
      <t>メイサイ</t>
    </rPh>
    <rPh sb="10" eb="11">
      <t>ヒョウ</t>
    </rPh>
    <phoneticPr fontId="2"/>
  </si>
  <si>
    <t>片山津西部</t>
    <rPh sb="0" eb="1">
      <t>カタ</t>
    </rPh>
    <rPh sb="1" eb="2">
      <t>ヤマ</t>
    </rPh>
    <rPh sb="2" eb="3">
      <t>ツ</t>
    </rPh>
    <rPh sb="3" eb="5">
      <t>セイブ</t>
    </rPh>
    <phoneticPr fontId="2"/>
  </si>
  <si>
    <t>山中MN</t>
    <rPh sb="0" eb="2">
      <t>ヤマナカ</t>
    </rPh>
    <phoneticPr fontId="2"/>
  </si>
  <si>
    <t>作見</t>
    <rPh sb="0" eb="1">
      <t>ツク</t>
    </rPh>
    <rPh sb="1" eb="2">
      <t>ミ</t>
    </rPh>
    <phoneticPr fontId="2"/>
  </si>
  <si>
    <t>勅使（那谷）</t>
    <rPh sb="0" eb="2">
      <t>チョクシ</t>
    </rPh>
    <rPh sb="3" eb="5">
      <t>ナタニ</t>
    </rPh>
    <phoneticPr fontId="2"/>
  </si>
  <si>
    <t>山代東部</t>
    <rPh sb="0" eb="2">
      <t>ヤマシロ</t>
    </rPh>
    <rPh sb="2" eb="4">
      <t>トウブ</t>
    </rPh>
    <phoneticPr fontId="2"/>
  </si>
  <si>
    <t>橋立</t>
    <rPh sb="0" eb="2">
      <t>ハシダテ</t>
    </rPh>
    <phoneticPr fontId="2"/>
  </si>
  <si>
    <t>東谷</t>
    <rPh sb="0" eb="1">
      <t>ヒガシ</t>
    </rPh>
    <rPh sb="1" eb="2">
      <t>タニ</t>
    </rPh>
    <phoneticPr fontId="2"/>
  </si>
  <si>
    <t>河南</t>
    <rPh sb="0" eb="1">
      <t>カワ</t>
    </rPh>
    <rPh sb="1" eb="2">
      <t>ミナミ</t>
    </rPh>
    <phoneticPr fontId="2"/>
  </si>
  <si>
    <t>黒崎</t>
    <rPh sb="0" eb="2">
      <t>クロサキ</t>
    </rPh>
    <phoneticPr fontId="2"/>
  </si>
  <si>
    <t>江沼加南</t>
    <rPh sb="0" eb="1">
      <t>エ</t>
    </rPh>
    <rPh sb="1" eb="2">
      <t>ヌマ</t>
    </rPh>
    <rPh sb="2" eb="3">
      <t>カ</t>
    </rPh>
    <rPh sb="3" eb="4">
      <t>ミナミ</t>
    </rPh>
    <phoneticPr fontId="2"/>
  </si>
  <si>
    <t>作見</t>
    <rPh sb="0" eb="1">
      <t>サク</t>
    </rPh>
    <rPh sb="1" eb="2">
      <t>ミ</t>
    </rPh>
    <phoneticPr fontId="2"/>
  </si>
  <si>
    <t>山代南部</t>
    <rPh sb="0" eb="2">
      <t>ヤマシロ</t>
    </rPh>
    <rPh sb="2" eb="4">
      <t>ナンブ</t>
    </rPh>
    <phoneticPr fontId="2"/>
  </si>
  <si>
    <t>片野</t>
    <rPh sb="0" eb="1">
      <t>カタ</t>
    </rPh>
    <rPh sb="1" eb="2">
      <t>ノ</t>
    </rPh>
    <phoneticPr fontId="2"/>
  </si>
  <si>
    <t>山中</t>
    <rPh sb="0" eb="2">
      <t>ヤマナカ</t>
    </rPh>
    <phoneticPr fontId="2"/>
  </si>
  <si>
    <t>山代MN</t>
    <rPh sb="0" eb="2">
      <t>ヤマシロ</t>
    </rPh>
    <phoneticPr fontId="2"/>
  </si>
  <si>
    <t>山代</t>
    <rPh sb="0" eb="2">
      <t>ヤマシロ</t>
    </rPh>
    <phoneticPr fontId="2"/>
  </si>
  <si>
    <t>加賀鹿島</t>
    <rPh sb="0" eb="2">
      <t>カガ</t>
    </rPh>
    <rPh sb="2" eb="4">
      <t>カシマ</t>
    </rPh>
    <phoneticPr fontId="2"/>
  </si>
  <si>
    <t>山中支所</t>
    <rPh sb="0" eb="2">
      <t>ヤマナカ</t>
    </rPh>
    <rPh sb="2" eb="4">
      <t>シショ</t>
    </rPh>
    <phoneticPr fontId="2"/>
  </si>
  <si>
    <t>北浜</t>
    <rPh sb="0" eb="2">
      <t>キタハマ</t>
    </rPh>
    <phoneticPr fontId="2"/>
  </si>
  <si>
    <t>大聖寺</t>
    <rPh sb="0" eb="3">
      <t>ダイショウジ</t>
    </rPh>
    <phoneticPr fontId="2"/>
  </si>
  <si>
    <t>大聖寺MN</t>
    <rPh sb="0" eb="3">
      <t>ダイショウジ</t>
    </rPh>
    <phoneticPr fontId="2"/>
  </si>
  <si>
    <t>那谷N</t>
    <rPh sb="0" eb="1">
      <t>ナ</t>
    </rPh>
    <rPh sb="1" eb="2">
      <t>タニ</t>
    </rPh>
    <phoneticPr fontId="2"/>
  </si>
  <si>
    <t>安宅</t>
    <rPh sb="0" eb="2">
      <t>アンタク</t>
    </rPh>
    <phoneticPr fontId="2"/>
  </si>
  <si>
    <t>粟津温泉N</t>
    <rPh sb="0" eb="2">
      <t>アワズ</t>
    </rPh>
    <rPh sb="2" eb="4">
      <t>オンセン</t>
    </rPh>
    <phoneticPr fontId="2"/>
  </si>
  <si>
    <t>板津</t>
    <rPh sb="0" eb="1">
      <t>イタ</t>
    </rPh>
    <rPh sb="1" eb="2">
      <t>ツ</t>
    </rPh>
    <phoneticPr fontId="2"/>
  </si>
  <si>
    <t>粟津温泉</t>
    <rPh sb="0" eb="2">
      <t>アワズ</t>
    </rPh>
    <rPh sb="2" eb="4">
      <t>オンセン</t>
    </rPh>
    <phoneticPr fontId="2"/>
  </si>
  <si>
    <t>粟津東</t>
    <rPh sb="0" eb="2">
      <t>アワズ</t>
    </rPh>
    <rPh sb="2" eb="3">
      <t>ヒガシ</t>
    </rPh>
    <phoneticPr fontId="2"/>
  </si>
  <si>
    <t>粟津駅前</t>
    <rPh sb="0" eb="2">
      <t>アワズ</t>
    </rPh>
    <rPh sb="2" eb="4">
      <t>エキマエ</t>
    </rPh>
    <phoneticPr fontId="2"/>
  </si>
  <si>
    <t>小松東部</t>
    <rPh sb="0" eb="2">
      <t>コマツ</t>
    </rPh>
    <rPh sb="2" eb="4">
      <t>トウブ</t>
    </rPh>
    <phoneticPr fontId="2"/>
  </si>
  <si>
    <t>苗代</t>
    <rPh sb="0" eb="2">
      <t>ナエシロ</t>
    </rPh>
    <phoneticPr fontId="2"/>
  </si>
  <si>
    <t>月津</t>
    <rPh sb="0" eb="1">
      <t>ツキ</t>
    </rPh>
    <rPh sb="1" eb="2">
      <t>ツ</t>
    </rPh>
    <phoneticPr fontId="2"/>
  </si>
  <si>
    <t>小松南部</t>
    <rPh sb="0" eb="2">
      <t>コマツ</t>
    </rPh>
    <rPh sb="2" eb="4">
      <t>ナンブ</t>
    </rPh>
    <phoneticPr fontId="2"/>
  </si>
  <si>
    <t>小松第一</t>
    <rPh sb="0" eb="2">
      <t>コマツ</t>
    </rPh>
    <rPh sb="2" eb="4">
      <t>ダイイチ</t>
    </rPh>
    <phoneticPr fontId="2"/>
  </si>
  <si>
    <t>蓮代寺</t>
    <rPh sb="0" eb="1">
      <t>レン</t>
    </rPh>
    <rPh sb="1" eb="2">
      <t>ダイ</t>
    </rPh>
    <rPh sb="2" eb="3">
      <t>テラ</t>
    </rPh>
    <phoneticPr fontId="2"/>
  </si>
  <si>
    <t>小松MN</t>
    <rPh sb="0" eb="2">
      <t>コマツ</t>
    </rPh>
    <phoneticPr fontId="2"/>
  </si>
  <si>
    <t>小松北部</t>
    <rPh sb="0" eb="2">
      <t>コマツ</t>
    </rPh>
    <rPh sb="2" eb="4">
      <t>ホクブ</t>
    </rPh>
    <phoneticPr fontId="2"/>
  </si>
  <si>
    <t>辰の口</t>
    <rPh sb="0" eb="1">
      <t>タツ</t>
    </rPh>
    <rPh sb="2" eb="3">
      <t>クチ</t>
    </rPh>
    <phoneticPr fontId="2"/>
  </si>
  <si>
    <t>宮竹</t>
    <rPh sb="0" eb="1">
      <t>ミヤタケ</t>
    </rPh>
    <rPh sb="1" eb="2">
      <t>タケ</t>
    </rPh>
    <phoneticPr fontId="2"/>
  </si>
  <si>
    <t>寺井</t>
    <rPh sb="0" eb="2">
      <t>テライ</t>
    </rPh>
    <phoneticPr fontId="2"/>
  </si>
  <si>
    <t>辰口</t>
    <rPh sb="0" eb="1">
      <t>タツ</t>
    </rPh>
    <rPh sb="1" eb="2">
      <t>クチ</t>
    </rPh>
    <phoneticPr fontId="2"/>
  </si>
  <si>
    <t>根上</t>
    <rPh sb="0" eb="1">
      <t>ネ</t>
    </rPh>
    <rPh sb="1" eb="2">
      <t>ウエ</t>
    </rPh>
    <phoneticPr fontId="2"/>
  </si>
  <si>
    <t>能美市</t>
    <rPh sb="0" eb="1">
      <t>ノウ</t>
    </rPh>
    <rPh sb="1" eb="2">
      <t>ミ</t>
    </rPh>
    <rPh sb="2" eb="3">
      <t>シ</t>
    </rPh>
    <phoneticPr fontId="2"/>
  </si>
  <si>
    <t>白峰</t>
    <rPh sb="0" eb="2">
      <t>シラミネ</t>
    </rPh>
    <phoneticPr fontId="2"/>
  </si>
  <si>
    <t>尾口</t>
    <rPh sb="0" eb="1">
      <t>オ</t>
    </rPh>
    <rPh sb="1" eb="2">
      <t>クチ</t>
    </rPh>
    <phoneticPr fontId="2"/>
  </si>
  <si>
    <t>別宮</t>
    <rPh sb="0" eb="1">
      <t>ベツ</t>
    </rPh>
    <rPh sb="1" eb="2">
      <t>ミヤ</t>
    </rPh>
    <phoneticPr fontId="2"/>
  </si>
  <si>
    <t>一里野</t>
    <rPh sb="0" eb="2">
      <t>イチリ</t>
    </rPh>
    <rPh sb="2" eb="3">
      <t>ノ</t>
    </rPh>
    <phoneticPr fontId="2"/>
  </si>
  <si>
    <t>三ツ屋野</t>
    <rPh sb="0" eb="1">
      <t>３</t>
    </rPh>
    <rPh sb="2" eb="3">
      <t>ヤ</t>
    </rPh>
    <rPh sb="3" eb="4">
      <t>ノ</t>
    </rPh>
    <phoneticPr fontId="2"/>
  </si>
  <si>
    <t>【白山麓】</t>
    <rPh sb="1" eb="2">
      <t>ハク</t>
    </rPh>
    <rPh sb="2" eb="4">
      <t>サンロク</t>
    </rPh>
    <phoneticPr fontId="2"/>
  </si>
  <si>
    <t>吉野</t>
    <rPh sb="0" eb="2">
      <t>ヨシノ</t>
    </rPh>
    <phoneticPr fontId="2"/>
  </si>
  <si>
    <t>河内福岡</t>
    <rPh sb="0" eb="2">
      <t>カワチ</t>
    </rPh>
    <rPh sb="2" eb="4">
      <t>フクオカ</t>
    </rPh>
    <phoneticPr fontId="2"/>
  </si>
  <si>
    <t>山島</t>
    <rPh sb="0" eb="1">
      <t>ヤマ</t>
    </rPh>
    <rPh sb="1" eb="2">
      <t>シマ</t>
    </rPh>
    <phoneticPr fontId="2"/>
  </si>
  <si>
    <t>鶴来</t>
    <rPh sb="0" eb="2">
      <t>ツルギ</t>
    </rPh>
    <phoneticPr fontId="2"/>
  </si>
  <si>
    <t>美川</t>
    <rPh sb="0" eb="2">
      <t>ミカワ</t>
    </rPh>
    <phoneticPr fontId="2"/>
  </si>
  <si>
    <t>松任南部</t>
    <rPh sb="0" eb="2">
      <t>マットウ</t>
    </rPh>
    <rPh sb="2" eb="4">
      <t>ナンブ</t>
    </rPh>
    <phoneticPr fontId="2"/>
  </si>
  <si>
    <t>松任北部</t>
    <rPh sb="0" eb="2">
      <t>マットウ</t>
    </rPh>
    <rPh sb="2" eb="4">
      <t>ホクブ</t>
    </rPh>
    <phoneticPr fontId="2"/>
  </si>
  <si>
    <t>松任北部</t>
    <rPh sb="0" eb="4">
      <t>マットウホクブ</t>
    </rPh>
    <phoneticPr fontId="2"/>
  </si>
  <si>
    <t>サ  イ  ズ</t>
    <phoneticPr fontId="2"/>
  </si>
  <si>
    <t>折  込  日</t>
    <rPh sb="0" eb="4">
      <t>オリコ</t>
    </rPh>
    <rPh sb="6" eb="7">
      <t>ビ</t>
    </rPh>
    <phoneticPr fontId="2"/>
  </si>
  <si>
    <t>広  告  主</t>
    <rPh sb="0" eb="4">
      <t>コウコク</t>
    </rPh>
    <rPh sb="6" eb="7">
      <t>ヌシ</t>
    </rPh>
    <phoneticPr fontId="2"/>
  </si>
  <si>
    <t>石川県</t>
    <rPh sb="0" eb="2">
      <t>イシカワ</t>
    </rPh>
    <rPh sb="2" eb="3">
      <t>ケン</t>
    </rPh>
    <phoneticPr fontId="2"/>
  </si>
  <si>
    <t>神子原</t>
    <rPh sb="0" eb="1">
      <t>カミ</t>
    </rPh>
    <rPh sb="1" eb="2">
      <t>コ</t>
    </rPh>
    <rPh sb="2" eb="3">
      <t>ハラ</t>
    </rPh>
    <phoneticPr fontId="2"/>
  </si>
  <si>
    <t>酒井</t>
    <rPh sb="0" eb="2">
      <t>サカイ</t>
    </rPh>
    <phoneticPr fontId="2"/>
  </si>
  <si>
    <t>柴垣</t>
    <rPh sb="0" eb="1">
      <t>シバ</t>
    </rPh>
    <rPh sb="1" eb="2">
      <t>カキ</t>
    </rPh>
    <phoneticPr fontId="2"/>
  </si>
  <si>
    <t>余喜</t>
    <rPh sb="0" eb="1">
      <t>ヨ</t>
    </rPh>
    <rPh sb="1" eb="2">
      <t>キ</t>
    </rPh>
    <phoneticPr fontId="2"/>
  </si>
  <si>
    <t>一ノ宮</t>
    <rPh sb="0" eb="1">
      <t>１</t>
    </rPh>
    <rPh sb="2" eb="3">
      <t>ミヤ</t>
    </rPh>
    <phoneticPr fontId="2"/>
  </si>
  <si>
    <t>飯山</t>
    <rPh sb="0" eb="2">
      <t>イイヤマ</t>
    </rPh>
    <phoneticPr fontId="2"/>
  </si>
  <si>
    <t>鹿島路</t>
    <rPh sb="0" eb="1">
      <t>シカ</t>
    </rPh>
    <rPh sb="1" eb="2">
      <t>シマ</t>
    </rPh>
    <rPh sb="2" eb="3">
      <t>ミチ</t>
    </rPh>
    <phoneticPr fontId="2"/>
  </si>
  <si>
    <t>羽咋南部</t>
    <rPh sb="0" eb="2">
      <t>ハクイ</t>
    </rPh>
    <rPh sb="2" eb="4">
      <t>ナンブ</t>
    </rPh>
    <phoneticPr fontId="2"/>
  </si>
  <si>
    <t>羽咋</t>
    <rPh sb="0" eb="1">
      <t>ハネ</t>
    </rPh>
    <rPh sb="1" eb="2">
      <t>クラ</t>
    </rPh>
    <phoneticPr fontId="2"/>
  </si>
  <si>
    <t>羽咋東部</t>
    <rPh sb="0" eb="2">
      <t>ハクイ</t>
    </rPh>
    <rPh sb="2" eb="4">
      <t>トウブ</t>
    </rPh>
    <phoneticPr fontId="2"/>
  </si>
  <si>
    <t>千路</t>
    <rPh sb="0" eb="1">
      <t>１０００</t>
    </rPh>
    <rPh sb="1" eb="2">
      <t>ミチ</t>
    </rPh>
    <phoneticPr fontId="2"/>
  </si>
  <si>
    <t>羽咋</t>
    <rPh sb="0" eb="2">
      <t>ハクイ</t>
    </rPh>
    <phoneticPr fontId="2"/>
  </si>
  <si>
    <t>羽咋中央</t>
    <rPh sb="0" eb="2">
      <t>ハクイ</t>
    </rPh>
    <rPh sb="2" eb="4">
      <t>チュウオウ</t>
    </rPh>
    <phoneticPr fontId="2"/>
  </si>
  <si>
    <t>羽咋市</t>
    <rPh sb="0" eb="2">
      <t>ハクイ</t>
    </rPh>
    <rPh sb="2" eb="3">
      <t>シ</t>
    </rPh>
    <phoneticPr fontId="2"/>
  </si>
  <si>
    <t>津幡北部</t>
    <rPh sb="0" eb="2">
      <t>ツバタ</t>
    </rPh>
    <rPh sb="2" eb="4">
      <t>ホクブ</t>
    </rPh>
    <phoneticPr fontId="2"/>
  </si>
  <si>
    <t>津幡南部</t>
    <rPh sb="0" eb="2">
      <t>ツバタ</t>
    </rPh>
    <rPh sb="2" eb="4">
      <t>ナンブ</t>
    </rPh>
    <phoneticPr fontId="2"/>
  </si>
  <si>
    <t>津幡</t>
    <rPh sb="0" eb="2">
      <t>ツバタ</t>
    </rPh>
    <phoneticPr fontId="2"/>
  </si>
  <si>
    <t>内灘中央N</t>
    <rPh sb="0" eb="2">
      <t>ウチナダ</t>
    </rPh>
    <rPh sb="2" eb="4">
      <t>チュウオウ</t>
    </rPh>
    <phoneticPr fontId="2"/>
  </si>
  <si>
    <t>河北郡</t>
    <rPh sb="0" eb="1">
      <t>カワ</t>
    </rPh>
    <rPh sb="1" eb="2">
      <t>キタ</t>
    </rPh>
    <rPh sb="2" eb="3">
      <t>グン</t>
    </rPh>
    <phoneticPr fontId="2"/>
  </si>
  <si>
    <t>木津</t>
    <rPh sb="0" eb="1">
      <t>キ</t>
    </rPh>
    <rPh sb="1" eb="2">
      <t>ツ</t>
    </rPh>
    <phoneticPr fontId="2"/>
  </si>
  <si>
    <t>外日角</t>
    <rPh sb="0" eb="1">
      <t>ソト</t>
    </rPh>
    <rPh sb="1" eb="2">
      <t>ヒ</t>
    </rPh>
    <rPh sb="2" eb="3">
      <t>ツノ</t>
    </rPh>
    <phoneticPr fontId="2"/>
  </si>
  <si>
    <t>かほく北</t>
    <rPh sb="3" eb="4">
      <t>キタ</t>
    </rPh>
    <phoneticPr fontId="2"/>
  </si>
  <si>
    <t>横山</t>
    <rPh sb="0" eb="2">
      <t>ヨコヤマ</t>
    </rPh>
    <phoneticPr fontId="2"/>
  </si>
  <si>
    <t>河北</t>
    <rPh sb="0" eb="2">
      <t>カホク</t>
    </rPh>
    <phoneticPr fontId="2"/>
  </si>
  <si>
    <t>かほく南</t>
    <rPh sb="3" eb="4">
      <t>ミナミ</t>
    </rPh>
    <phoneticPr fontId="2"/>
  </si>
  <si>
    <t>高松</t>
    <rPh sb="0" eb="2">
      <t>タカマツ</t>
    </rPh>
    <phoneticPr fontId="2"/>
  </si>
  <si>
    <t>申  込  社</t>
  </si>
  <si>
    <t>サ  イ  ズ</t>
  </si>
  <si>
    <t>折  込  日</t>
  </si>
  <si>
    <t>広  告  主</t>
  </si>
  <si>
    <t>（加賀・能登地区）</t>
    <rPh sb="4" eb="6">
      <t>ノト</t>
    </rPh>
    <phoneticPr fontId="2"/>
  </si>
  <si>
    <t>新聞折込広告部数明細表</t>
  </si>
  <si>
    <t>石川県</t>
  </si>
  <si>
    <t>越路</t>
    <rPh sb="0" eb="1">
      <t>コ</t>
    </rPh>
    <rPh sb="1" eb="2">
      <t>ミチ</t>
    </rPh>
    <phoneticPr fontId="2"/>
  </si>
  <si>
    <t>滝尾</t>
    <rPh sb="0" eb="1">
      <t>タキ</t>
    </rPh>
    <rPh sb="1" eb="2">
      <t>オ</t>
    </rPh>
    <phoneticPr fontId="2"/>
  </si>
  <si>
    <t>御祖</t>
    <rPh sb="0" eb="1">
      <t>オ</t>
    </rPh>
    <rPh sb="1" eb="2">
      <t>ソボ</t>
    </rPh>
    <phoneticPr fontId="2"/>
  </si>
  <si>
    <t>鳥屋北部</t>
    <rPh sb="0" eb="2">
      <t>トリヤ</t>
    </rPh>
    <rPh sb="2" eb="4">
      <t>ホクブ</t>
    </rPh>
    <phoneticPr fontId="2"/>
  </si>
  <si>
    <t>鳥屋東部</t>
    <rPh sb="0" eb="2">
      <t>トリヤ</t>
    </rPh>
    <rPh sb="2" eb="4">
      <t>トウブ</t>
    </rPh>
    <phoneticPr fontId="2"/>
  </si>
  <si>
    <t>末坂</t>
    <rPh sb="0" eb="1">
      <t>マツ</t>
    </rPh>
    <rPh sb="1" eb="2">
      <t>サカ</t>
    </rPh>
    <phoneticPr fontId="2"/>
  </si>
  <si>
    <t>良川</t>
    <rPh sb="0" eb="1">
      <t>ヨシ</t>
    </rPh>
    <rPh sb="1" eb="2">
      <t>カワ</t>
    </rPh>
    <phoneticPr fontId="2"/>
  </si>
  <si>
    <t>鹿西</t>
    <rPh sb="0" eb="1">
      <t>シカ</t>
    </rPh>
    <rPh sb="1" eb="2">
      <t>ニシ</t>
    </rPh>
    <phoneticPr fontId="2"/>
  </si>
  <si>
    <t>鹿島郡</t>
    <rPh sb="0" eb="2">
      <t>カシマ</t>
    </rPh>
    <rPh sb="2" eb="3">
      <t>グン</t>
    </rPh>
    <phoneticPr fontId="2"/>
  </si>
  <si>
    <t>灘浦</t>
    <rPh sb="0" eb="1">
      <t>ナダ</t>
    </rPh>
    <rPh sb="1" eb="2">
      <t>ウラ</t>
    </rPh>
    <phoneticPr fontId="2"/>
  </si>
  <si>
    <t>佐々波</t>
    <rPh sb="0" eb="2">
      <t>ササナミ</t>
    </rPh>
    <rPh sb="2" eb="3">
      <t>ナミ</t>
    </rPh>
    <phoneticPr fontId="2"/>
  </si>
  <si>
    <t>西岸</t>
    <rPh sb="0" eb="1">
      <t>ニシ</t>
    </rPh>
    <rPh sb="1" eb="2">
      <t>キシ</t>
    </rPh>
    <phoneticPr fontId="2"/>
  </si>
  <si>
    <t>能登島</t>
    <rPh sb="0" eb="3">
      <t>ノトジマ</t>
    </rPh>
    <phoneticPr fontId="2"/>
  </si>
  <si>
    <t>笠師保</t>
    <rPh sb="0" eb="1">
      <t>カサ</t>
    </rPh>
    <rPh sb="1" eb="2">
      <t>シ</t>
    </rPh>
    <rPh sb="2" eb="3">
      <t>ホ</t>
    </rPh>
    <phoneticPr fontId="2"/>
  </si>
  <si>
    <t>釶打</t>
    <rPh sb="1" eb="2">
      <t>ダ</t>
    </rPh>
    <phoneticPr fontId="2"/>
  </si>
  <si>
    <t>中島</t>
    <rPh sb="0" eb="2">
      <t>ナカジマ</t>
    </rPh>
    <phoneticPr fontId="2"/>
  </si>
  <si>
    <t>七尾西部</t>
    <rPh sb="0" eb="2">
      <t>ナナオ</t>
    </rPh>
    <rPh sb="2" eb="4">
      <t>セイブ</t>
    </rPh>
    <phoneticPr fontId="2"/>
  </si>
  <si>
    <t>吉田</t>
    <rPh sb="0" eb="2">
      <t>ヨシダ</t>
    </rPh>
    <phoneticPr fontId="2"/>
  </si>
  <si>
    <t>田鶴浜</t>
    <rPh sb="0" eb="3">
      <t>タヅルハマ</t>
    </rPh>
    <phoneticPr fontId="2"/>
  </si>
  <si>
    <t>田鶴浜</t>
    <rPh sb="0" eb="1">
      <t>タ</t>
    </rPh>
    <rPh sb="1" eb="2">
      <t>ヅル</t>
    </rPh>
    <rPh sb="2" eb="3">
      <t>ハマ</t>
    </rPh>
    <phoneticPr fontId="2"/>
  </si>
  <si>
    <t>七尾</t>
    <rPh sb="0" eb="2">
      <t>ナナオ</t>
    </rPh>
    <phoneticPr fontId="2"/>
  </si>
  <si>
    <t>三明福浦</t>
    <rPh sb="0" eb="1">
      <t>サン</t>
    </rPh>
    <rPh sb="1" eb="2">
      <t>メイ</t>
    </rPh>
    <rPh sb="2" eb="4">
      <t>フクウラ</t>
    </rPh>
    <phoneticPr fontId="2"/>
  </si>
  <si>
    <t>直海</t>
    <rPh sb="0" eb="1">
      <t>ナオ</t>
    </rPh>
    <rPh sb="1" eb="2">
      <t>ウミ</t>
    </rPh>
    <phoneticPr fontId="2"/>
  </si>
  <si>
    <t>土田</t>
    <rPh sb="0" eb="2">
      <t>ツチダ</t>
    </rPh>
    <phoneticPr fontId="2"/>
  </si>
  <si>
    <t>堀松</t>
    <rPh sb="0" eb="1">
      <t>ホリ</t>
    </rPh>
    <rPh sb="1" eb="2">
      <t>マツ</t>
    </rPh>
    <phoneticPr fontId="2"/>
  </si>
  <si>
    <t>加茂</t>
    <rPh sb="0" eb="2">
      <t>カモ</t>
    </rPh>
    <phoneticPr fontId="2"/>
  </si>
  <si>
    <t>志加浦</t>
    <rPh sb="0" eb="1">
      <t>ココロザシ</t>
    </rPh>
    <rPh sb="1" eb="2">
      <t>カ</t>
    </rPh>
    <rPh sb="2" eb="3">
      <t>ウラ</t>
    </rPh>
    <phoneticPr fontId="2"/>
  </si>
  <si>
    <t>西浦</t>
    <rPh sb="0" eb="1">
      <t>ニシ</t>
    </rPh>
    <rPh sb="1" eb="2">
      <t>ウラ</t>
    </rPh>
    <phoneticPr fontId="2"/>
  </si>
  <si>
    <t>志賀</t>
    <rPh sb="0" eb="2">
      <t>シガ</t>
    </rPh>
    <phoneticPr fontId="2"/>
  </si>
  <si>
    <t>西海</t>
    <rPh sb="0" eb="1">
      <t>ニシ</t>
    </rPh>
    <rPh sb="1" eb="2">
      <t>ウミ</t>
    </rPh>
    <phoneticPr fontId="2"/>
  </si>
  <si>
    <t>高浜</t>
    <rPh sb="0" eb="2">
      <t>タカハマ</t>
    </rPh>
    <phoneticPr fontId="2"/>
  </si>
  <si>
    <t>酒見</t>
    <rPh sb="0" eb="2">
      <t>サカミ</t>
    </rPh>
    <phoneticPr fontId="2"/>
  </si>
  <si>
    <t>志雄</t>
    <rPh sb="0" eb="1">
      <t>シ</t>
    </rPh>
    <rPh sb="1" eb="2">
      <t>オス</t>
    </rPh>
    <phoneticPr fontId="2"/>
  </si>
  <si>
    <t>増穂中央</t>
    <rPh sb="0" eb="1">
      <t>ゾウ</t>
    </rPh>
    <rPh sb="1" eb="2">
      <t>ホ</t>
    </rPh>
    <rPh sb="2" eb="4">
      <t>チュウオウ</t>
    </rPh>
    <phoneticPr fontId="2"/>
  </si>
  <si>
    <t>押水西部</t>
    <rPh sb="0" eb="2">
      <t>オシミズ</t>
    </rPh>
    <rPh sb="2" eb="4">
      <t>セイブ</t>
    </rPh>
    <phoneticPr fontId="2"/>
  </si>
  <si>
    <t>富来</t>
    <rPh sb="0" eb="2">
      <t>トギ</t>
    </rPh>
    <phoneticPr fontId="2"/>
  </si>
  <si>
    <t>東増穂</t>
    <rPh sb="0" eb="1">
      <t>ヒガシ</t>
    </rPh>
    <rPh sb="1" eb="2">
      <t>ゾウ</t>
    </rPh>
    <rPh sb="2" eb="3">
      <t>ホ</t>
    </rPh>
    <phoneticPr fontId="2"/>
  </si>
  <si>
    <t>免田</t>
    <rPh sb="0" eb="2">
      <t>メンダ</t>
    </rPh>
    <phoneticPr fontId="2"/>
  </si>
  <si>
    <t>稗造</t>
    <rPh sb="1" eb="2">
      <t>ゾウ</t>
    </rPh>
    <phoneticPr fontId="2"/>
  </si>
  <si>
    <t>押水</t>
    <rPh sb="0" eb="2">
      <t>オシミズ</t>
    </rPh>
    <phoneticPr fontId="2"/>
  </si>
  <si>
    <t>志賀</t>
    <rPh sb="0" eb="2">
      <t>シカ</t>
    </rPh>
    <phoneticPr fontId="2"/>
  </si>
  <si>
    <t>押水南部</t>
    <rPh sb="0" eb="2">
      <t>オシミズ</t>
    </rPh>
    <rPh sb="2" eb="4">
      <t>ナンブ</t>
    </rPh>
    <phoneticPr fontId="2"/>
  </si>
  <si>
    <t>羽咋中央</t>
    <rPh sb="0" eb="4">
      <t>ハクイチュウオウ</t>
    </rPh>
    <phoneticPr fontId="2"/>
  </si>
  <si>
    <t>部　数</t>
    <rPh sb="0" eb="1">
      <t>ブ</t>
    </rPh>
    <rPh sb="2" eb="3">
      <t>スウ</t>
    </rPh>
    <phoneticPr fontId="2"/>
  </si>
  <si>
    <t>羽咋郡</t>
    <rPh sb="0" eb="2">
      <t>ハクイ</t>
    </rPh>
    <rPh sb="2" eb="3">
      <t>グン</t>
    </rPh>
    <phoneticPr fontId="2"/>
  </si>
  <si>
    <t>摘　　　要</t>
    <rPh sb="0" eb="5">
      <t>テキヨウ</t>
    </rPh>
    <phoneticPr fontId="2"/>
  </si>
  <si>
    <t>申　込　社</t>
    <rPh sb="0" eb="3">
      <t>モウシコ</t>
    </rPh>
    <rPh sb="4" eb="5">
      <t>シャ</t>
    </rPh>
    <phoneticPr fontId="2"/>
  </si>
  <si>
    <t>タ　イ　ト　ル</t>
    <phoneticPr fontId="2"/>
  </si>
  <si>
    <t>サ　イ　ズ</t>
    <phoneticPr fontId="2"/>
  </si>
  <si>
    <t>折　込　日</t>
    <rPh sb="0" eb="3">
      <t>オリコ</t>
    </rPh>
    <rPh sb="4" eb="5">
      <t>ビ</t>
    </rPh>
    <phoneticPr fontId="2"/>
  </si>
  <si>
    <t>広　告　主</t>
    <rPh sb="0" eb="3">
      <t>コウコク</t>
    </rPh>
    <rPh sb="4" eb="5">
      <t>ヌシ</t>
    </rPh>
    <phoneticPr fontId="2"/>
  </si>
  <si>
    <t>（能登地区）</t>
    <rPh sb="1" eb="3">
      <t>ノト</t>
    </rPh>
    <rPh sb="3" eb="5">
      <t>チク</t>
    </rPh>
    <phoneticPr fontId="2"/>
  </si>
  <si>
    <t>清水</t>
    <rPh sb="0" eb="2">
      <t>シミズ</t>
    </rPh>
    <phoneticPr fontId="2"/>
  </si>
  <si>
    <t>蛸島</t>
    <rPh sb="0" eb="1">
      <t>タコ</t>
    </rPh>
    <rPh sb="1" eb="2">
      <t>シマ</t>
    </rPh>
    <phoneticPr fontId="2"/>
  </si>
  <si>
    <t>杉山</t>
    <rPh sb="0" eb="2">
      <t>スギヤマ</t>
    </rPh>
    <phoneticPr fontId="2"/>
  </si>
  <si>
    <t>大谷</t>
    <rPh sb="0" eb="2">
      <t>オオタニ</t>
    </rPh>
    <phoneticPr fontId="2"/>
  </si>
  <si>
    <t>正院</t>
    <rPh sb="0" eb="1">
      <t>セイ</t>
    </rPh>
    <rPh sb="1" eb="2">
      <t>イン</t>
    </rPh>
    <phoneticPr fontId="2"/>
  </si>
  <si>
    <t>本</t>
    <rPh sb="0" eb="1">
      <t>ホン</t>
    </rPh>
    <phoneticPr fontId="2"/>
  </si>
  <si>
    <t>馬緤</t>
    <rPh sb="0" eb="1">
      <t>ウマ</t>
    </rPh>
    <rPh sb="1" eb="2">
      <t>緤</t>
    </rPh>
    <phoneticPr fontId="2"/>
  </si>
  <si>
    <t>野々江</t>
    <rPh sb="0" eb="2">
      <t>ノノ</t>
    </rPh>
    <rPh sb="2" eb="3">
      <t>エ</t>
    </rPh>
    <phoneticPr fontId="2"/>
  </si>
  <si>
    <t>高屋</t>
    <rPh sb="0" eb="2">
      <t>タカヤ</t>
    </rPh>
    <phoneticPr fontId="2"/>
  </si>
  <si>
    <t>上黒丸</t>
    <rPh sb="0" eb="1">
      <t>ウエ</t>
    </rPh>
    <rPh sb="1" eb="2">
      <t>クロ</t>
    </rPh>
    <rPh sb="2" eb="3">
      <t>マル</t>
    </rPh>
    <phoneticPr fontId="2"/>
  </si>
  <si>
    <t>狼煙</t>
    <rPh sb="0" eb="1">
      <t>オオカミ</t>
    </rPh>
    <rPh sb="1" eb="2">
      <t>ケムリ</t>
    </rPh>
    <phoneticPr fontId="2"/>
  </si>
  <si>
    <t>若山北部</t>
    <rPh sb="0" eb="2">
      <t>ワカヤマ</t>
    </rPh>
    <rPh sb="2" eb="4">
      <t>ホクブ</t>
    </rPh>
    <phoneticPr fontId="2"/>
  </si>
  <si>
    <t>寺家</t>
    <rPh sb="0" eb="1">
      <t>テラヤ</t>
    </rPh>
    <rPh sb="1" eb="2">
      <t>イエ</t>
    </rPh>
    <phoneticPr fontId="2"/>
  </si>
  <si>
    <t>若山</t>
    <rPh sb="0" eb="2">
      <t>ワカヤマ</t>
    </rPh>
    <phoneticPr fontId="2"/>
  </si>
  <si>
    <t>高屋</t>
    <rPh sb="0" eb="1">
      <t>タカ</t>
    </rPh>
    <rPh sb="1" eb="2">
      <t>ヤ</t>
    </rPh>
    <phoneticPr fontId="2"/>
  </si>
  <si>
    <t>三崎</t>
    <rPh sb="0" eb="2">
      <t>ミサキ</t>
    </rPh>
    <phoneticPr fontId="2"/>
  </si>
  <si>
    <t>飯田</t>
    <rPh sb="0" eb="2">
      <t>イイダ</t>
    </rPh>
    <phoneticPr fontId="2"/>
  </si>
  <si>
    <t>折戸</t>
    <rPh sb="0" eb="2">
      <t>オリト</t>
    </rPh>
    <phoneticPr fontId="2"/>
  </si>
  <si>
    <t>上戸</t>
    <rPh sb="0" eb="1">
      <t>ウエ</t>
    </rPh>
    <rPh sb="1" eb="2">
      <t>ト</t>
    </rPh>
    <phoneticPr fontId="2"/>
  </si>
  <si>
    <t>小泊</t>
    <rPh sb="0" eb="1">
      <t>コ</t>
    </rPh>
    <rPh sb="1" eb="2">
      <t>トマ</t>
    </rPh>
    <phoneticPr fontId="2"/>
  </si>
  <si>
    <t>鵜飼</t>
    <rPh sb="0" eb="2">
      <t>ウカ</t>
    </rPh>
    <phoneticPr fontId="2"/>
  </si>
  <si>
    <t>飯塚</t>
    <rPh sb="0" eb="2">
      <t>イイズカ</t>
    </rPh>
    <phoneticPr fontId="2"/>
  </si>
  <si>
    <t>鵜島</t>
    <rPh sb="0" eb="1">
      <t>ウ</t>
    </rPh>
    <rPh sb="1" eb="2">
      <t>シマ</t>
    </rPh>
    <phoneticPr fontId="2"/>
  </si>
  <si>
    <t>珠洲</t>
    <rPh sb="0" eb="2">
      <t>スズ</t>
    </rPh>
    <phoneticPr fontId="2"/>
  </si>
  <si>
    <t>珠洲市</t>
    <rPh sb="0" eb="2">
      <t>スズ</t>
    </rPh>
    <rPh sb="2" eb="3">
      <t>シ</t>
    </rPh>
    <phoneticPr fontId="2"/>
  </si>
  <si>
    <t>波並</t>
    <rPh sb="0" eb="1">
      <t>ナミ</t>
    </rPh>
    <rPh sb="1" eb="2">
      <t>ナミ</t>
    </rPh>
    <phoneticPr fontId="2"/>
  </si>
  <si>
    <t>瑞穂</t>
    <rPh sb="0" eb="1">
      <t>ズイ</t>
    </rPh>
    <rPh sb="1" eb="2">
      <t>ホ</t>
    </rPh>
    <phoneticPr fontId="2"/>
  </si>
  <si>
    <t>矢波</t>
    <rPh sb="0" eb="1">
      <t>ヤナミ</t>
    </rPh>
    <rPh sb="1" eb="2">
      <t>ナミ</t>
    </rPh>
    <phoneticPr fontId="2"/>
  </si>
  <si>
    <t>宮地</t>
    <rPh sb="0" eb="2">
      <t>ミヤジ</t>
    </rPh>
    <phoneticPr fontId="2"/>
  </si>
  <si>
    <t>瑞穂</t>
    <rPh sb="0" eb="2">
      <t>ミズホ</t>
    </rPh>
    <phoneticPr fontId="2"/>
  </si>
  <si>
    <t>曽山</t>
    <rPh sb="0" eb="1">
      <t>ソ</t>
    </rPh>
    <rPh sb="1" eb="2">
      <t>ヤマ</t>
    </rPh>
    <phoneticPr fontId="2"/>
  </si>
  <si>
    <t>鵜川</t>
    <rPh sb="0" eb="2">
      <t>ウカワ</t>
    </rPh>
    <phoneticPr fontId="2"/>
  </si>
  <si>
    <t>松波</t>
    <rPh sb="0" eb="2">
      <t>マツナミ</t>
    </rPh>
    <phoneticPr fontId="2"/>
  </si>
  <si>
    <t>穴水東部</t>
    <rPh sb="0" eb="2">
      <t>アナミズ</t>
    </rPh>
    <rPh sb="2" eb="4">
      <t>トウブ</t>
    </rPh>
    <phoneticPr fontId="2"/>
  </si>
  <si>
    <t>諸橋</t>
    <rPh sb="0" eb="1">
      <t>ショ</t>
    </rPh>
    <rPh sb="1" eb="2">
      <t>ハシ</t>
    </rPh>
    <phoneticPr fontId="2"/>
  </si>
  <si>
    <t>小木</t>
    <rPh sb="0" eb="1">
      <t>コ</t>
    </rPh>
    <rPh sb="1" eb="2">
      <t>キ</t>
    </rPh>
    <phoneticPr fontId="2"/>
  </si>
  <si>
    <t>鹿波</t>
    <rPh sb="0" eb="1">
      <t>シカ</t>
    </rPh>
    <rPh sb="1" eb="2">
      <t>ナミ</t>
    </rPh>
    <phoneticPr fontId="2"/>
  </si>
  <si>
    <t>神野</t>
    <rPh sb="0" eb="1">
      <t>カミ</t>
    </rPh>
    <rPh sb="1" eb="2">
      <t>ノ</t>
    </rPh>
    <phoneticPr fontId="2"/>
  </si>
  <si>
    <t>甲</t>
    <rPh sb="0" eb="1">
      <t>コウ</t>
    </rPh>
    <phoneticPr fontId="2"/>
  </si>
  <si>
    <t>当目</t>
    <rPh sb="0" eb="1">
      <t>アタ</t>
    </rPh>
    <rPh sb="1" eb="2">
      <t>メ</t>
    </rPh>
    <phoneticPr fontId="2"/>
  </si>
  <si>
    <t>諸橋</t>
    <rPh sb="0" eb="2">
      <t>モロハシ</t>
    </rPh>
    <phoneticPr fontId="2"/>
  </si>
  <si>
    <t>藤ノ瀬</t>
    <rPh sb="0" eb="1">
      <t>フジ</t>
    </rPh>
    <rPh sb="2" eb="3">
      <t>セ</t>
    </rPh>
    <phoneticPr fontId="2"/>
  </si>
  <si>
    <t>柳田</t>
    <rPh sb="0" eb="2">
      <t>ヤナギダ</t>
    </rPh>
    <phoneticPr fontId="2"/>
  </si>
  <si>
    <t>姫</t>
    <rPh sb="0" eb="1">
      <t>ヒメ</t>
    </rPh>
    <phoneticPr fontId="2"/>
  </si>
  <si>
    <t>岩車</t>
    <rPh sb="0" eb="1">
      <t>イワ</t>
    </rPh>
    <rPh sb="1" eb="2">
      <t>クルマ</t>
    </rPh>
    <phoneticPr fontId="2"/>
  </si>
  <si>
    <t>神野</t>
    <rPh sb="0" eb="2">
      <t>ジンノ</t>
    </rPh>
    <phoneticPr fontId="2"/>
  </si>
  <si>
    <t>比良</t>
    <rPh sb="0" eb="1">
      <t>ヒ</t>
    </rPh>
    <rPh sb="1" eb="2">
      <t>ヨ</t>
    </rPh>
    <phoneticPr fontId="2"/>
  </si>
  <si>
    <t>住吉</t>
    <rPh sb="0" eb="2">
      <t>スミヨシ</t>
    </rPh>
    <phoneticPr fontId="2"/>
  </si>
  <si>
    <t>内浦</t>
    <rPh sb="0" eb="2">
      <t>ウチウラ</t>
    </rPh>
    <phoneticPr fontId="2"/>
  </si>
  <si>
    <t>穴水南部</t>
    <rPh sb="0" eb="2">
      <t>アナミズ</t>
    </rPh>
    <rPh sb="2" eb="4">
      <t>ナンブ</t>
    </rPh>
    <phoneticPr fontId="2"/>
  </si>
  <si>
    <t>三波</t>
    <rPh sb="0" eb="1">
      <t>３</t>
    </rPh>
    <rPh sb="1" eb="2">
      <t>ナミ</t>
    </rPh>
    <phoneticPr fontId="2"/>
  </si>
  <si>
    <t>穴水東部</t>
    <rPh sb="0" eb="1">
      <t>アナ</t>
    </rPh>
    <rPh sb="1" eb="2">
      <t>ミズ</t>
    </rPh>
    <rPh sb="2" eb="4">
      <t>トウブ</t>
    </rPh>
    <phoneticPr fontId="2"/>
  </si>
  <si>
    <t>穴水</t>
    <rPh sb="0" eb="2">
      <t>アナミズ</t>
    </rPh>
    <phoneticPr fontId="2"/>
  </si>
  <si>
    <t>矢波</t>
    <rPh sb="0" eb="2">
      <t>ヤナミ</t>
    </rPh>
    <phoneticPr fontId="2"/>
  </si>
  <si>
    <t>能都町</t>
    <rPh sb="0" eb="2">
      <t>ノト</t>
    </rPh>
    <rPh sb="2" eb="3">
      <t>マチ</t>
    </rPh>
    <phoneticPr fontId="2"/>
  </si>
  <si>
    <t>浦上</t>
    <rPh sb="0" eb="2">
      <t>ウラカミ</t>
    </rPh>
    <phoneticPr fontId="2"/>
  </si>
  <si>
    <t>五十洲</t>
    <rPh sb="0" eb="2">
      <t>５０</t>
    </rPh>
    <rPh sb="2" eb="3">
      <t>ス</t>
    </rPh>
    <phoneticPr fontId="2"/>
  </si>
  <si>
    <t>本郷</t>
    <rPh sb="0" eb="2">
      <t>ホンゴウ</t>
    </rPh>
    <phoneticPr fontId="2"/>
  </si>
  <si>
    <t>皆月</t>
    <rPh sb="0" eb="1">
      <t>ミナ</t>
    </rPh>
    <rPh sb="1" eb="2">
      <t>ツキ</t>
    </rPh>
    <phoneticPr fontId="2"/>
  </si>
  <si>
    <t>谷口</t>
    <rPh sb="0" eb="2">
      <t>タニグチ</t>
    </rPh>
    <phoneticPr fontId="2"/>
  </si>
  <si>
    <t>南志見</t>
    <rPh sb="0" eb="1">
      <t>ミナミ</t>
    </rPh>
    <rPh sb="1" eb="2">
      <t>シ</t>
    </rPh>
    <rPh sb="2" eb="3">
      <t>ミ</t>
    </rPh>
    <phoneticPr fontId="2"/>
  </si>
  <si>
    <t>町野</t>
    <rPh sb="0" eb="1">
      <t>マチ</t>
    </rPh>
    <rPh sb="1" eb="2">
      <t>ノ</t>
    </rPh>
    <phoneticPr fontId="2"/>
  </si>
  <si>
    <t>阿岸</t>
    <rPh sb="0" eb="1">
      <t>ア</t>
    </rPh>
    <rPh sb="1" eb="2">
      <t>キシ</t>
    </rPh>
    <phoneticPr fontId="2"/>
  </si>
  <si>
    <t>諸岡</t>
    <rPh sb="0" eb="2">
      <t>モロオカ</t>
    </rPh>
    <phoneticPr fontId="2"/>
  </si>
  <si>
    <t>剱地</t>
    <rPh sb="0" eb="2">
      <t>ケンチチ</t>
    </rPh>
    <phoneticPr fontId="2"/>
  </si>
  <si>
    <t>名舟</t>
    <rPh sb="0" eb="1">
      <t>ナ</t>
    </rPh>
    <rPh sb="1" eb="2">
      <t>フネ</t>
    </rPh>
    <phoneticPr fontId="2"/>
  </si>
  <si>
    <t>黒島</t>
    <rPh sb="0" eb="2">
      <t>クロシマ</t>
    </rPh>
    <phoneticPr fontId="2"/>
  </si>
  <si>
    <t>河原田</t>
    <rPh sb="0" eb="1">
      <t>カワ</t>
    </rPh>
    <rPh sb="1" eb="2">
      <t>ハラ</t>
    </rPh>
    <rPh sb="2" eb="3">
      <t>タ</t>
    </rPh>
    <phoneticPr fontId="2"/>
  </si>
  <si>
    <t>三井</t>
    <rPh sb="0" eb="2">
      <t>ミツイ</t>
    </rPh>
    <phoneticPr fontId="2"/>
  </si>
  <si>
    <t>北川</t>
    <rPh sb="0" eb="2">
      <t>キタガワ</t>
    </rPh>
    <phoneticPr fontId="2"/>
  </si>
  <si>
    <t>西保</t>
    <rPh sb="0" eb="1">
      <t>ニシ</t>
    </rPh>
    <rPh sb="1" eb="2">
      <t>ホ</t>
    </rPh>
    <phoneticPr fontId="2"/>
  </si>
  <si>
    <t>門前</t>
    <rPh sb="0" eb="2">
      <t>モンゼン</t>
    </rPh>
    <phoneticPr fontId="2"/>
  </si>
  <si>
    <t>道下</t>
    <rPh sb="0" eb="1">
      <t>ミチ</t>
    </rPh>
    <rPh sb="1" eb="2">
      <t>シタ</t>
    </rPh>
    <phoneticPr fontId="2"/>
  </si>
  <si>
    <t>輪島西部</t>
    <rPh sb="0" eb="2">
      <t>ワジマ</t>
    </rPh>
    <rPh sb="2" eb="4">
      <t>セイブ</t>
    </rPh>
    <phoneticPr fontId="2"/>
  </si>
  <si>
    <t>輪島</t>
    <rPh sb="0" eb="2">
      <t>ワジマ</t>
    </rPh>
    <phoneticPr fontId="2"/>
  </si>
  <si>
    <t>門前東部</t>
    <rPh sb="0" eb="2">
      <t>モンゼン</t>
    </rPh>
    <rPh sb="2" eb="4">
      <t>トウブ</t>
    </rPh>
    <phoneticPr fontId="2"/>
  </si>
  <si>
    <t>輪島MN</t>
    <rPh sb="0" eb="2">
      <t>ワジマ</t>
    </rPh>
    <phoneticPr fontId="2"/>
  </si>
  <si>
    <t>輪島東部</t>
    <rPh sb="0" eb="2">
      <t>ワジマ</t>
    </rPh>
    <rPh sb="2" eb="4">
      <t>トウブ</t>
    </rPh>
    <phoneticPr fontId="2"/>
  </si>
  <si>
    <t>輪島市</t>
    <rPh sb="0" eb="1">
      <t>ワ</t>
    </rPh>
    <rPh sb="1" eb="2">
      <t>シマ</t>
    </rPh>
    <rPh sb="2" eb="3">
      <t>シ</t>
    </rPh>
    <phoneticPr fontId="2"/>
  </si>
  <si>
    <t>店　　名</t>
  </si>
  <si>
    <t>部　数</t>
    <phoneticPr fontId="2"/>
  </si>
  <si>
    <t>摘　　　要</t>
  </si>
  <si>
    <t>申　込　社</t>
  </si>
  <si>
    <t>タ　イ　ト　ル</t>
  </si>
  <si>
    <t>サ　イ　ズ</t>
  </si>
  <si>
    <t>折　込　日</t>
  </si>
  <si>
    <t>広　告　主</t>
  </si>
  <si>
    <t>（能登地区）</t>
  </si>
  <si>
    <t>金沢中央A</t>
    <rPh sb="0" eb="2">
      <t>カナザワ</t>
    </rPh>
    <rPh sb="2" eb="4">
      <t>チュウオウ</t>
    </rPh>
    <phoneticPr fontId="2"/>
  </si>
  <si>
    <t>幸町城南A</t>
    <rPh sb="0" eb="1">
      <t>サチ</t>
    </rPh>
    <rPh sb="1" eb="2">
      <t>マチ</t>
    </rPh>
    <rPh sb="2" eb="4">
      <t>ジョウナン</t>
    </rPh>
    <phoneticPr fontId="2"/>
  </si>
  <si>
    <t>駅西A</t>
    <rPh sb="0" eb="1">
      <t>エキ</t>
    </rPh>
    <rPh sb="1" eb="2">
      <t>ニシ</t>
    </rPh>
    <phoneticPr fontId="2"/>
  </si>
  <si>
    <t>諸江A</t>
    <rPh sb="0" eb="2">
      <t>モロエ</t>
    </rPh>
    <phoneticPr fontId="2"/>
  </si>
  <si>
    <t>金石大徳A</t>
    <rPh sb="0" eb="2">
      <t>カナイワ</t>
    </rPh>
    <rPh sb="2" eb="4">
      <t>ダイトク</t>
    </rPh>
    <phoneticPr fontId="2"/>
  </si>
  <si>
    <t>粟ケ崎A</t>
    <rPh sb="0" eb="1">
      <t>アワ</t>
    </rPh>
    <rPh sb="2" eb="3">
      <t>サキ</t>
    </rPh>
    <phoneticPr fontId="2"/>
  </si>
  <si>
    <t>金沢東部A</t>
    <rPh sb="0" eb="2">
      <t>カナザワ</t>
    </rPh>
    <rPh sb="2" eb="4">
      <t>トウブ</t>
    </rPh>
    <phoneticPr fontId="2"/>
  </si>
  <si>
    <t>小立野笠舞A</t>
    <rPh sb="0" eb="1">
      <t>コ</t>
    </rPh>
    <rPh sb="1" eb="3">
      <t>タテノ</t>
    </rPh>
    <rPh sb="3" eb="4">
      <t>カサ</t>
    </rPh>
    <rPh sb="4" eb="5">
      <t>マイ</t>
    </rPh>
    <phoneticPr fontId="2"/>
  </si>
  <si>
    <t>城北橋場A</t>
    <rPh sb="0" eb="2">
      <t>ジョウホク</t>
    </rPh>
    <rPh sb="2" eb="4">
      <t>ハシバ</t>
    </rPh>
    <phoneticPr fontId="2"/>
  </si>
  <si>
    <t>新神田A</t>
    <rPh sb="0" eb="1">
      <t>シン</t>
    </rPh>
    <rPh sb="1" eb="2">
      <t>カミ</t>
    </rPh>
    <rPh sb="2" eb="3">
      <t>タ</t>
    </rPh>
    <phoneticPr fontId="2"/>
  </si>
  <si>
    <t>米丸A</t>
    <rPh sb="0" eb="1">
      <t>コメ</t>
    </rPh>
    <rPh sb="1" eb="2">
      <t>マル</t>
    </rPh>
    <phoneticPr fontId="2"/>
  </si>
  <si>
    <t>泉A</t>
    <rPh sb="0" eb="1">
      <t>イズミ</t>
    </rPh>
    <phoneticPr fontId="2"/>
  </si>
  <si>
    <t>西金沢A</t>
    <rPh sb="0" eb="1">
      <t>ニシ</t>
    </rPh>
    <rPh sb="1" eb="3">
      <t>カナザワ</t>
    </rPh>
    <phoneticPr fontId="2"/>
  </si>
  <si>
    <t>西インターA</t>
    <rPh sb="0" eb="1">
      <t>ニシ</t>
    </rPh>
    <phoneticPr fontId="2"/>
  </si>
  <si>
    <t>泉野円光寺A</t>
    <rPh sb="0" eb="2">
      <t>イズミノ</t>
    </rPh>
    <rPh sb="2" eb="5">
      <t>エンコウジ</t>
    </rPh>
    <phoneticPr fontId="2"/>
  </si>
  <si>
    <t>高尾台A</t>
    <rPh sb="0" eb="3">
      <t>タカオダイ</t>
    </rPh>
    <phoneticPr fontId="2"/>
  </si>
  <si>
    <t>久安A</t>
    <rPh sb="0" eb="2">
      <t>ヒサヤス</t>
    </rPh>
    <phoneticPr fontId="2"/>
  </si>
  <si>
    <t>松任千代野A</t>
    <rPh sb="0" eb="2">
      <t>マットウ</t>
    </rPh>
    <rPh sb="2" eb="4">
      <t>チヨ</t>
    </rPh>
    <rPh sb="4" eb="5">
      <t>ノ</t>
    </rPh>
    <phoneticPr fontId="2"/>
  </si>
  <si>
    <t>松任中央A</t>
    <rPh sb="0" eb="2">
      <t>マットウ</t>
    </rPh>
    <rPh sb="2" eb="4">
      <t>チュウオウ</t>
    </rPh>
    <phoneticPr fontId="2"/>
  </si>
  <si>
    <t>松任東部A</t>
    <rPh sb="0" eb="2">
      <t>マットウ</t>
    </rPh>
    <rPh sb="2" eb="4">
      <t>トウブ</t>
    </rPh>
    <phoneticPr fontId="2"/>
  </si>
  <si>
    <t>松任西部A</t>
    <rPh sb="0" eb="2">
      <t>マットウ</t>
    </rPh>
    <rPh sb="2" eb="4">
      <t>セイブ</t>
    </rPh>
    <phoneticPr fontId="2"/>
  </si>
  <si>
    <t>松任川北A</t>
    <rPh sb="0" eb="2">
      <t>マットウ</t>
    </rPh>
    <rPh sb="2" eb="4">
      <t>カワキタ</t>
    </rPh>
    <phoneticPr fontId="2"/>
  </si>
  <si>
    <t>松任美川A</t>
    <rPh sb="0" eb="2">
      <t>マットウ</t>
    </rPh>
    <rPh sb="2" eb="3">
      <t>ビ</t>
    </rPh>
    <rPh sb="3" eb="4">
      <t>カワ</t>
    </rPh>
    <phoneticPr fontId="2"/>
  </si>
  <si>
    <t>寺井A</t>
    <rPh sb="0" eb="2">
      <t>テライ</t>
    </rPh>
    <phoneticPr fontId="2"/>
  </si>
  <si>
    <t>松陽A</t>
    <rPh sb="0" eb="1">
      <t>マツ</t>
    </rPh>
    <rPh sb="1" eb="2">
      <t>ヨウ</t>
    </rPh>
    <phoneticPr fontId="2"/>
  </si>
  <si>
    <t>今江A</t>
    <rPh sb="0" eb="1">
      <t>イマ</t>
    </rPh>
    <rPh sb="1" eb="2">
      <t>エ</t>
    </rPh>
    <phoneticPr fontId="2"/>
  </si>
  <si>
    <t>中海A</t>
    <rPh sb="0" eb="1">
      <t>ナカ</t>
    </rPh>
    <rPh sb="1" eb="2">
      <t>ウミ</t>
    </rPh>
    <phoneticPr fontId="2"/>
  </si>
  <si>
    <t>苗代A</t>
    <rPh sb="0" eb="2">
      <t>ナエシロ</t>
    </rPh>
    <phoneticPr fontId="2"/>
  </si>
  <si>
    <t>粟津A</t>
    <rPh sb="0" eb="2">
      <t>アワズ</t>
    </rPh>
    <phoneticPr fontId="2"/>
  </si>
  <si>
    <t>大聖寺A</t>
    <rPh sb="0" eb="3">
      <t>ダイショウジ</t>
    </rPh>
    <phoneticPr fontId="2"/>
  </si>
  <si>
    <t>三谷A</t>
    <rPh sb="0" eb="1">
      <t>３</t>
    </rPh>
    <rPh sb="1" eb="2">
      <t>タニ</t>
    </rPh>
    <phoneticPr fontId="2"/>
  </si>
  <si>
    <t>加賀中央A</t>
    <rPh sb="0" eb="2">
      <t>カガ</t>
    </rPh>
    <rPh sb="2" eb="4">
      <t>チュウオウ</t>
    </rPh>
    <phoneticPr fontId="2"/>
  </si>
  <si>
    <t>片山津A</t>
    <rPh sb="0" eb="1">
      <t>カタ</t>
    </rPh>
    <rPh sb="1" eb="2">
      <t>ヤマ</t>
    </rPh>
    <rPh sb="2" eb="3">
      <t>ツ</t>
    </rPh>
    <phoneticPr fontId="2"/>
  </si>
  <si>
    <t>山代A</t>
    <rPh sb="0" eb="2">
      <t>ヤマシロ</t>
    </rPh>
    <phoneticPr fontId="2"/>
  </si>
  <si>
    <t>内灘A</t>
    <rPh sb="0" eb="2">
      <t>ウチナダ</t>
    </rPh>
    <phoneticPr fontId="2"/>
  </si>
  <si>
    <t>押水A</t>
    <rPh sb="0" eb="2">
      <t>オシミズ</t>
    </rPh>
    <phoneticPr fontId="2"/>
  </si>
  <si>
    <t>七尾A</t>
    <rPh sb="0" eb="2">
      <t>ナナオ</t>
    </rPh>
    <phoneticPr fontId="2"/>
  </si>
  <si>
    <t>七尾東部A</t>
    <rPh sb="0" eb="2">
      <t>ナナオ</t>
    </rPh>
    <rPh sb="2" eb="4">
      <t>トウブ</t>
    </rPh>
    <phoneticPr fontId="2"/>
  </si>
  <si>
    <t>宇出津西部A</t>
    <rPh sb="0" eb="3">
      <t>ウシツ</t>
    </rPh>
    <rPh sb="3" eb="5">
      <t>セイブ</t>
    </rPh>
    <phoneticPr fontId="2"/>
  </si>
  <si>
    <t>ウシツ中央A</t>
    <rPh sb="3" eb="5">
      <t>チュウオウ</t>
    </rPh>
    <phoneticPr fontId="2"/>
  </si>
  <si>
    <t>小松中央A</t>
    <rPh sb="0" eb="4">
      <t>コマツチュウオウ</t>
    </rPh>
    <phoneticPr fontId="2"/>
  </si>
  <si>
    <t>野々市白山A</t>
    <rPh sb="0" eb="3">
      <t>ノノイチ</t>
    </rPh>
    <rPh sb="3" eb="5">
      <t>ハクサン</t>
    </rPh>
    <phoneticPr fontId="2"/>
  </si>
  <si>
    <t>読　売</t>
    <phoneticPr fontId="2"/>
  </si>
  <si>
    <t>朝　日</t>
    <phoneticPr fontId="2"/>
  </si>
  <si>
    <t>日　経</t>
    <rPh sb="0" eb="1">
      <t>ヒ</t>
    </rPh>
    <rPh sb="2" eb="3">
      <t>キョウ</t>
    </rPh>
    <phoneticPr fontId="2"/>
  </si>
  <si>
    <t>毎　日</t>
    <rPh sb="0" eb="1">
      <t>ゴト</t>
    </rPh>
    <rPh sb="2" eb="3">
      <t>ヒ</t>
    </rPh>
    <phoneticPr fontId="2"/>
  </si>
  <si>
    <t>北　國</t>
    <rPh sb="0" eb="1">
      <t>キタ</t>
    </rPh>
    <rPh sb="2" eb="3">
      <t>コク</t>
    </rPh>
    <phoneticPr fontId="2"/>
  </si>
  <si>
    <t>中　日</t>
    <phoneticPr fontId="2"/>
  </si>
  <si>
    <t>読　売</t>
    <rPh sb="0" eb="1">
      <t>ドク</t>
    </rPh>
    <rPh sb="2" eb="3">
      <t>バイ</t>
    </rPh>
    <phoneticPr fontId="2"/>
  </si>
  <si>
    <t>朝　日</t>
    <rPh sb="0" eb="1">
      <t>アサ</t>
    </rPh>
    <rPh sb="2" eb="3">
      <t>ヒ</t>
    </rPh>
    <phoneticPr fontId="2"/>
  </si>
  <si>
    <t>中　日</t>
    <rPh sb="0" eb="1">
      <t>ナカ</t>
    </rPh>
    <rPh sb="2" eb="3">
      <t>ヒ</t>
    </rPh>
    <phoneticPr fontId="2"/>
  </si>
  <si>
    <t>金沢北</t>
    <rPh sb="0" eb="2">
      <t>カナザワ</t>
    </rPh>
    <rPh sb="2" eb="3">
      <t>キタ</t>
    </rPh>
    <phoneticPr fontId="2"/>
  </si>
  <si>
    <t>白山市（能美郡川北町含む）</t>
    <rPh sb="0" eb="2">
      <t>ハクサン</t>
    </rPh>
    <rPh sb="2" eb="3">
      <t>シ</t>
    </rPh>
    <phoneticPr fontId="2"/>
  </si>
  <si>
    <t>中　日</t>
    <rPh sb="0" eb="1">
      <t>ナカ</t>
    </rPh>
    <rPh sb="2" eb="3">
      <t>ニチ</t>
    </rPh>
    <phoneticPr fontId="2"/>
  </si>
  <si>
    <t>符津</t>
    <rPh sb="0" eb="1">
      <t>フ</t>
    </rPh>
    <rPh sb="1" eb="2">
      <t>ツ</t>
    </rPh>
    <phoneticPr fontId="2"/>
  </si>
  <si>
    <t>相馬</t>
    <phoneticPr fontId="2"/>
  </si>
  <si>
    <t>上荒屋A</t>
    <rPh sb="0" eb="1">
      <t>ウエ</t>
    </rPh>
    <rPh sb="1" eb="3">
      <t>アラヤ</t>
    </rPh>
    <phoneticPr fontId="2"/>
  </si>
  <si>
    <t>菊川MN</t>
    <rPh sb="0" eb="2">
      <t>キクカワ</t>
    </rPh>
    <phoneticPr fontId="2"/>
  </si>
  <si>
    <t>石川県庁前A</t>
    <rPh sb="0" eb="5">
      <t>イシカワケンチョウマエ</t>
    </rPh>
    <phoneticPr fontId="2"/>
  </si>
  <si>
    <t>城北御所A</t>
    <rPh sb="0" eb="2">
      <t>ジョウホク</t>
    </rPh>
    <rPh sb="2" eb="4">
      <t>ゴショ</t>
    </rPh>
    <phoneticPr fontId="2"/>
  </si>
  <si>
    <t>金沢駅西A</t>
    <rPh sb="0" eb="2">
      <t>カナザワ</t>
    </rPh>
    <rPh sb="2" eb="4">
      <t>エキニシ</t>
    </rPh>
    <phoneticPr fontId="2"/>
  </si>
  <si>
    <t>廃店</t>
    <rPh sb="0" eb="1">
      <t>ハイ</t>
    </rPh>
    <rPh sb="1" eb="2">
      <t>ミセ</t>
    </rPh>
    <phoneticPr fontId="1"/>
  </si>
  <si>
    <t>金沢西MN</t>
    <rPh sb="0" eb="2">
      <t>カナザワ</t>
    </rPh>
    <rPh sb="2" eb="3">
      <t>ニシ</t>
    </rPh>
    <phoneticPr fontId="2"/>
  </si>
  <si>
    <t>金沢中央MN</t>
    <rPh sb="0" eb="2">
      <t>カナザワ</t>
    </rPh>
    <rPh sb="2" eb="4">
      <t>チュウオウ</t>
    </rPh>
    <phoneticPr fontId="2"/>
  </si>
  <si>
    <t>長町MN</t>
    <rPh sb="0" eb="2">
      <t>ナガマチ</t>
    </rPh>
    <phoneticPr fontId="2"/>
  </si>
  <si>
    <t>泉MN</t>
    <rPh sb="0" eb="1">
      <t>イズミ</t>
    </rPh>
    <phoneticPr fontId="2"/>
  </si>
  <si>
    <t>橋場町MN</t>
    <rPh sb="0" eb="3">
      <t>ハシバチョウ</t>
    </rPh>
    <phoneticPr fontId="2"/>
  </si>
  <si>
    <t>浅野川MN</t>
    <rPh sb="0" eb="3">
      <t>アサノガワ</t>
    </rPh>
    <phoneticPr fontId="2"/>
  </si>
  <si>
    <t>神宮寺</t>
    <rPh sb="0" eb="2">
      <t>ジングウ</t>
    </rPh>
    <rPh sb="2" eb="3">
      <t>テラ</t>
    </rPh>
    <phoneticPr fontId="2"/>
  </si>
  <si>
    <t>涌波MN</t>
    <rPh sb="0" eb="1">
      <t>ワ</t>
    </rPh>
    <rPh sb="1" eb="2">
      <t>ナミ</t>
    </rPh>
    <phoneticPr fontId="2"/>
  </si>
  <si>
    <t>高尾新町MN</t>
    <rPh sb="0" eb="2">
      <t>タカオ</t>
    </rPh>
    <rPh sb="2" eb="4">
      <t>シンマチ</t>
    </rPh>
    <phoneticPr fontId="2"/>
  </si>
  <si>
    <t>額団地MN</t>
    <rPh sb="0" eb="1">
      <t>ガク</t>
    </rPh>
    <rPh sb="1" eb="3">
      <t>ダンチ</t>
    </rPh>
    <phoneticPr fontId="2"/>
  </si>
  <si>
    <t>四十万MN</t>
    <rPh sb="0" eb="3">
      <t>シジマ</t>
    </rPh>
    <phoneticPr fontId="2"/>
  </si>
  <si>
    <t>伏見台MN</t>
    <rPh sb="0" eb="2">
      <t>フシミ</t>
    </rPh>
    <rPh sb="2" eb="3">
      <t>ダイ</t>
    </rPh>
    <phoneticPr fontId="2"/>
  </si>
  <si>
    <t>西泉MN</t>
    <rPh sb="0" eb="2">
      <t>ニシイズミ</t>
    </rPh>
    <phoneticPr fontId="2"/>
  </si>
  <si>
    <t>西金西部MN</t>
    <rPh sb="0" eb="1">
      <t>ニシ</t>
    </rPh>
    <rPh sb="1" eb="2">
      <t>キン</t>
    </rPh>
    <rPh sb="2" eb="4">
      <t>セイブ</t>
    </rPh>
    <phoneticPr fontId="2"/>
  </si>
  <si>
    <t>西金沢MN</t>
    <rPh sb="0" eb="1">
      <t>ニシ</t>
    </rPh>
    <rPh sb="1" eb="3">
      <t>カナザワ</t>
    </rPh>
    <phoneticPr fontId="2"/>
  </si>
  <si>
    <t>西南部MN</t>
    <rPh sb="0" eb="1">
      <t>ニシ</t>
    </rPh>
    <rPh sb="1" eb="2">
      <t>ミナミ</t>
    </rPh>
    <rPh sb="2" eb="3">
      <t>ブ</t>
    </rPh>
    <phoneticPr fontId="2"/>
  </si>
  <si>
    <t>上荒屋MN</t>
    <rPh sb="0" eb="1">
      <t>ウエ</t>
    </rPh>
    <rPh sb="1" eb="3">
      <t>アラヤ</t>
    </rPh>
    <phoneticPr fontId="2"/>
  </si>
  <si>
    <t>神田MN</t>
    <rPh sb="0" eb="2">
      <t>カンダ</t>
    </rPh>
    <phoneticPr fontId="2"/>
  </si>
  <si>
    <t>新神田MN</t>
    <rPh sb="0" eb="1">
      <t>シン</t>
    </rPh>
    <rPh sb="1" eb="2">
      <t>カミ</t>
    </rPh>
    <rPh sb="2" eb="3">
      <t>タ</t>
    </rPh>
    <phoneticPr fontId="2"/>
  </si>
  <si>
    <t>米丸MN</t>
    <rPh sb="0" eb="1">
      <t>ヨネ</t>
    </rPh>
    <rPh sb="1" eb="2">
      <t>マル</t>
    </rPh>
    <phoneticPr fontId="2"/>
  </si>
  <si>
    <t>みどりMN</t>
    <phoneticPr fontId="2"/>
  </si>
  <si>
    <t>西ｲﾝﾀｰMN</t>
    <rPh sb="0" eb="1">
      <t>ニシ</t>
    </rPh>
    <phoneticPr fontId="2"/>
  </si>
  <si>
    <t>駅西MN</t>
    <rPh sb="0" eb="1">
      <t>エキ</t>
    </rPh>
    <rPh sb="1" eb="2">
      <t>ニシ</t>
    </rPh>
    <phoneticPr fontId="2"/>
  </si>
  <si>
    <t>粟崎MN</t>
    <rPh sb="0" eb="1">
      <t>アワ</t>
    </rPh>
    <rPh sb="1" eb="2">
      <t>サキ</t>
    </rPh>
    <phoneticPr fontId="2"/>
  </si>
  <si>
    <t>金石西MN</t>
    <rPh sb="0" eb="2">
      <t>カナイワ</t>
    </rPh>
    <rPh sb="2" eb="3">
      <t>ニシ</t>
    </rPh>
    <phoneticPr fontId="2"/>
  </si>
  <si>
    <t>大徳MN</t>
    <rPh sb="0" eb="1">
      <t>オオ</t>
    </rPh>
    <rPh sb="1" eb="2">
      <t>トク</t>
    </rPh>
    <phoneticPr fontId="2"/>
  </si>
  <si>
    <t>戸板MN</t>
    <rPh sb="0" eb="1">
      <t>ト</t>
    </rPh>
    <rPh sb="1" eb="2">
      <t>イタ</t>
    </rPh>
    <phoneticPr fontId="2"/>
  </si>
  <si>
    <t>木越団地MN</t>
    <rPh sb="0" eb="1">
      <t>キ</t>
    </rPh>
    <rPh sb="1" eb="2">
      <t>コ</t>
    </rPh>
    <rPh sb="2" eb="4">
      <t>ダンチ</t>
    </rPh>
    <phoneticPr fontId="2"/>
  </si>
  <si>
    <t>東蚊爪MN</t>
    <rPh sb="0" eb="1">
      <t>ヒガシ</t>
    </rPh>
    <rPh sb="1" eb="2">
      <t>カ</t>
    </rPh>
    <rPh sb="2" eb="3">
      <t>ツメ</t>
    </rPh>
    <phoneticPr fontId="2"/>
  </si>
  <si>
    <t>鳴和MN</t>
    <rPh sb="0" eb="1">
      <t>ナ</t>
    </rPh>
    <rPh sb="1" eb="2">
      <t>ワ</t>
    </rPh>
    <phoneticPr fontId="2"/>
  </si>
  <si>
    <t>千坂MN</t>
    <rPh sb="0" eb="1">
      <t>１０００</t>
    </rPh>
    <rPh sb="1" eb="2">
      <t>サカ</t>
    </rPh>
    <phoneticPr fontId="2"/>
  </si>
  <si>
    <t>森本MN</t>
    <rPh sb="0" eb="2">
      <t>モリモト</t>
    </rPh>
    <phoneticPr fontId="2"/>
  </si>
  <si>
    <t>森本北部MN</t>
    <rPh sb="0" eb="2">
      <t>モリモト</t>
    </rPh>
    <rPh sb="2" eb="4">
      <t>ホクブ</t>
    </rPh>
    <phoneticPr fontId="2"/>
  </si>
  <si>
    <t>野々市MN</t>
    <rPh sb="0" eb="3">
      <t>ノノイチ</t>
    </rPh>
    <phoneticPr fontId="2"/>
  </si>
  <si>
    <t>野々市西部MN</t>
    <rPh sb="0" eb="3">
      <t>ノノイチ</t>
    </rPh>
    <rPh sb="3" eb="5">
      <t>セイブ</t>
    </rPh>
    <phoneticPr fontId="2"/>
  </si>
  <si>
    <t>野々市南部MN</t>
    <rPh sb="0" eb="3">
      <t>ノノイチ</t>
    </rPh>
    <rPh sb="3" eb="5">
      <t>ナンブ</t>
    </rPh>
    <phoneticPr fontId="2"/>
  </si>
  <si>
    <t>野々市駅前MN</t>
    <rPh sb="0" eb="3">
      <t>ノノイチ</t>
    </rPh>
    <rPh sb="3" eb="5">
      <t>エキマエ</t>
    </rPh>
    <phoneticPr fontId="2"/>
  </si>
  <si>
    <t>松任MN</t>
    <rPh sb="0" eb="2">
      <t>マットウ</t>
    </rPh>
    <phoneticPr fontId="2"/>
  </si>
  <si>
    <t>松任東部MN</t>
    <rPh sb="0" eb="2">
      <t>マットウ</t>
    </rPh>
    <rPh sb="2" eb="3">
      <t>ヒガシ</t>
    </rPh>
    <rPh sb="3" eb="4">
      <t>ナンブ</t>
    </rPh>
    <phoneticPr fontId="2"/>
  </si>
  <si>
    <t>松南MN</t>
    <rPh sb="0" eb="1">
      <t>マツ</t>
    </rPh>
    <rPh sb="1" eb="2">
      <t>ミナミ</t>
    </rPh>
    <phoneticPr fontId="2"/>
  </si>
  <si>
    <t>石川MN</t>
    <rPh sb="0" eb="2">
      <t>イシカワ</t>
    </rPh>
    <phoneticPr fontId="2"/>
  </si>
  <si>
    <t>笠間MN</t>
    <rPh sb="0" eb="2">
      <t>カサマ</t>
    </rPh>
    <phoneticPr fontId="2"/>
  </si>
  <si>
    <t>千代野MN</t>
    <rPh sb="0" eb="2">
      <t>チヨ</t>
    </rPh>
    <rPh sb="2" eb="3">
      <t>ノ</t>
    </rPh>
    <phoneticPr fontId="2"/>
  </si>
  <si>
    <t>旭丘MN</t>
    <rPh sb="0" eb="1">
      <t>アサヒ</t>
    </rPh>
    <rPh sb="1" eb="2">
      <t>オカ</t>
    </rPh>
    <phoneticPr fontId="2"/>
  </si>
  <si>
    <t>相木MN</t>
    <rPh sb="0" eb="2">
      <t>アイキ</t>
    </rPh>
    <phoneticPr fontId="2"/>
  </si>
  <si>
    <t>川北MN</t>
    <rPh sb="0" eb="1">
      <t>カワ</t>
    </rPh>
    <rPh sb="1" eb="2">
      <t>キタ</t>
    </rPh>
    <phoneticPr fontId="2"/>
  </si>
  <si>
    <t>美川MN</t>
    <rPh sb="0" eb="1">
      <t>ビ</t>
    </rPh>
    <rPh sb="1" eb="2">
      <t>カワ</t>
    </rPh>
    <phoneticPr fontId="2"/>
  </si>
  <si>
    <t>美川湊MN</t>
    <rPh sb="0" eb="1">
      <t>ビ</t>
    </rPh>
    <rPh sb="1" eb="2">
      <t>カワ</t>
    </rPh>
    <rPh sb="2" eb="3">
      <t>ミナト</t>
    </rPh>
    <phoneticPr fontId="2"/>
  </si>
  <si>
    <t>鶴来中部MN</t>
    <rPh sb="0" eb="2">
      <t>ツルギ</t>
    </rPh>
    <rPh sb="2" eb="4">
      <t>チュウブ</t>
    </rPh>
    <phoneticPr fontId="2"/>
  </si>
  <si>
    <t>蔵山MN</t>
    <rPh sb="0" eb="1">
      <t>クラ</t>
    </rPh>
    <rPh sb="1" eb="2">
      <t>ヤマ</t>
    </rPh>
    <phoneticPr fontId="2"/>
  </si>
  <si>
    <t>館畑MN</t>
    <rPh sb="0" eb="1">
      <t>カン</t>
    </rPh>
    <rPh sb="1" eb="2">
      <t>ハタ</t>
    </rPh>
    <phoneticPr fontId="2"/>
  </si>
  <si>
    <t>道法寺MN</t>
    <rPh sb="0" eb="1">
      <t>ドウ</t>
    </rPh>
    <rPh sb="1" eb="2">
      <t>ホウ</t>
    </rPh>
    <rPh sb="2" eb="3">
      <t>テラ</t>
    </rPh>
    <phoneticPr fontId="2"/>
  </si>
  <si>
    <t>河内MN</t>
    <rPh sb="0" eb="1">
      <t>カワ</t>
    </rPh>
    <rPh sb="1" eb="2">
      <t>ウチ</t>
    </rPh>
    <phoneticPr fontId="2"/>
  </si>
  <si>
    <t>鳥越MN</t>
    <rPh sb="0" eb="2">
      <t>トリゴエ</t>
    </rPh>
    <phoneticPr fontId="2"/>
  </si>
  <si>
    <t>別宮MN</t>
    <rPh sb="0" eb="1">
      <t>ベツ</t>
    </rPh>
    <rPh sb="1" eb="2">
      <t>ミヤ</t>
    </rPh>
    <phoneticPr fontId="2"/>
  </si>
  <si>
    <t>尾口MN</t>
    <rPh sb="0" eb="1">
      <t>オ</t>
    </rPh>
    <rPh sb="1" eb="2">
      <t>クチ</t>
    </rPh>
    <phoneticPr fontId="2"/>
  </si>
  <si>
    <t>根上東部MN</t>
    <rPh sb="0" eb="1">
      <t>ネ</t>
    </rPh>
    <rPh sb="1" eb="2">
      <t>ウエ</t>
    </rPh>
    <rPh sb="2" eb="4">
      <t>トウブ</t>
    </rPh>
    <phoneticPr fontId="2"/>
  </si>
  <si>
    <t>根上南部MN</t>
    <rPh sb="0" eb="1">
      <t>ネ</t>
    </rPh>
    <rPh sb="1" eb="2">
      <t>ウエ</t>
    </rPh>
    <rPh sb="2" eb="4">
      <t>ナンブ</t>
    </rPh>
    <phoneticPr fontId="2"/>
  </si>
  <si>
    <t>本寺井MN</t>
    <rPh sb="0" eb="1">
      <t>ホン</t>
    </rPh>
    <rPh sb="1" eb="3">
      <t>テライ</t>
    </rPh>
    <phoneticPr fontId="2"/>
  </si>
  <si>
    <t>手取MN</t>
    <rPh sb="0" eb="2">
      <t>テドリ</t>
    </rPh>
    <phoneticPr fontId="2"/>
  </si>
  <si>
    <t>辰口MN</t>
    <rPh sb="0" eb="1">
      <t>タツ</t>
    </rPh>
    <rPh sb="1" eb="2">
      <t>クチ</t>
    </rPh>
    <phoneticPr fontId="2"/>
  </si>
  <si>
    <t>緑が丘MN</t>
    <rPh sb="0" eb="1">
      <t>ミドリ</t>
    </rPh>
    <rPh sb="2" eb="3">
      <t>オカ</t>
    </rPh>
    <phoneticPr fontId="2"/>
  </si>
  <si>
    <t>灯台笹MN</t>
    <rPh sb="0" eb="2">
      <t>トウダイ</t>
    </rPh>
    <rPh sb="2" eb="3">
      <t>ササ</t>
    </rPh>
    <phoneticPr fontId="2"/>
  </si>
  <si>
    <t>小松北MN</t>
    <rPh sb="0" eb="2">
      <t>コマツ</t>
    </rPh>
    <rPh sb="2" eb="3">
      <t>キタ</t>
    </rPh>
    <phoneticPr fontId="2"/>
  </si>
  <si>
    <t>国府MN</t>
    <rPh sb="0" eb="2">
      <t>コフ</t>
    </rPh>
    <phoneticPr fontId="2"/>
  </si>
  <si>
    <t>白江MN</t>
    <rPh sb="0" eb="1">
      <t>シロ</t>
    </rPh>
    <rPh sb="1" eb="2">
      <t>エ</t>
    </rPh>
    <phoneticPr fontId="2"/>
  </si>
  <si>
    <t>小松東部MN</t>
    <rPh sb="0" eb="2">
      <t>コマツ</t>
    </rPh>
    <rPh sb="2" eb="4">
      <t>トウブ</t>
    </rPh>
    <phoneticPr fontId="2"/>
  </si>
  <si>
    <t>軽海MN</t>
    <rPh sb="0" eb="1">
      <t>ケイ</t>
    </rPh>
    <rPh sb="1" eb="2">
      <t>ウミ</t>
    </rPh>
    <phoneticPr fontId="2"/>
  </si>
  <si>
    <t>苗代MN</t>
    <rPh sb="0" eb="2">
      <t>ナエシロ</t>
    </rPh>
    <phoneticPr fontId="2"/>
  </si>
  <si>
    <t>小松南MN</t>
    <rPh sb="0" eb="2">
      <t>コマツ</t>
    </rPh>
    <rPh sb="2" eb="3">
      <t>ミナミ</t>
    </rPh>
    <phoneticPr fontId="2"/>
  </si>
  <si>
    <t>粟津南部MN</t>
    <rPh sb="0" eb="2">
      <t>アワズ</t>
    </rPh>
    <rPh sb="2" eb="4">
      <t>ナンブ</t>
    </rPh>
    <phoneticPr fontId="2"/>
  </si>
  <si>
    <t>中海MN</t>
    <rPh sb="0" eb="2">
      <t>ナカウミ</t>
    </rPh>
    <phoneticPr fontId="2"/>
  </si>
  <si>
    <t>加賀作見MN</t>
    <rPh sb="0" eb="2">
      <t>カガ</t>
    </rPh>
    <rPh sb="2" eb="3">
      <t>ツク</t>
    </rPh>
    <rPh sb="3" eb="4">
      <t>ミ</t>
    </rPh>
    <phoneticPr fontId="2"/>
  </si>
  <si>
    <t>錦城MN</t>
    <rPh sb="0" eb="1">
      <t>ニシキ</t>
    </rPh>
    <rPh sb="1" eb="2">
      <t>シロ</t>
    </rPh>
    <phoneticPr fontId="2"/>
  </si>
  <si>
    <t>三谷MN</t>
    <rPh sb="0" eb="1">
      <t>３</t>
    </rPh>
    <rPh sb="1" eb="2">
      <t>タニ</t>
    </rPh>
    <phoneticPr fontId="2"/>
  </si>
  <si>
    <t>加賀中央MN</t>
    <rPh sb="0" eb="2">
      <t>カガ</t>
    </rPh>
    <rPh sb="2" eb="4">
      <t>チュウオウ</t>
    </rPh>
    <phoneticPr fontId="2"/>
  </si>
  <si>
    <t>片山津MN</t>
    <rPh sb="0" eb="1">
      <t>カタ</t>
    </rPh>
    <rPh sb="1" eb="2">
      <t>ヤマ</t>
    </rPh>
    <rPh sb="2" eb="3">
      <t>ツ</t>
    </rPh>
    <phoneticPr fontId="2"/>
  </si>
  <si>
    <t>動橋MN</t>
    <rPh sb="0" eb="1">
      <t>ドウ</t>
    </rPh>
    <rPh sb="1" eb="2">
      <t>ハシ</t>
    </rPh>
    <phoneticPr fontId="2"/>
  </si>
  <si>
    <t>分校MN</t>
    <rPh sb="0" eb="2">
      <t>ブンコウ</t>
    </rPh>
    <phoneticPr fontId="2"/>
  </si>
  <si>
    <t>庄MN</t>
    <rPh sb="0" eb="1">
      <t>ショウガワ</t>
    </rPh>
    <phoneticPr fontId="2"/>
  </si>
  <si>
    <t>山代南部MN</t>
    <rPh sb="0" eb="2">
      <t>ヤマシロ</t>
    </rPh>
    <rPh sb="2" eb="4">
      <t>ナンブ</t>
    </rPh>
    <phoneticPr fontId="2"/>
  </si>
  <si>
    <t>かほくMN</t>
    <phoneticPr fontId="2"/>
  </si>
  <si>
    <t>高松中央MN</t>
    <rPh sb="0" eb="2">
      <t>タカマツ</t>
    </rPh>
    <rPh sb="2" eb="4">
      <t>チュウオウ</t>
    </rPh>
    <phoneticPr fontId="2"/>
  </si>
  <si>
    <t>高松東部MN</t>
    <rPh sb="0" eb="2">
      <t>タカマツ</t>
    </rPh>
    <rPh sb="2" eb="4">
      <t>トウブ</t>
    </rPh>
    <phoneticPr fontId="2"/>
  </si>
  <si>
    <t>内灘南部MN</t>
    <rPh sb="0" eb="2">
      <t>ウチナダ</t>
    </rPh>
    <rPh sb="2" eb="4">
      <t>ナンブ</t>
    </rPh>
    <phoneticPr fontId="2"/>
  </si>
  <si>
    <t>内灘東部MN</t>
    <rPh sb="0" eb="2">
      <t>ウチナダ</t>
    </rPh>
    <rPh sb="2" eb="4">
      <t>トウブ</t>
    </rPh>
    <phoneticPr fontId="2"/>
  </si>
  <si>
    <t>内灘北部MN</t>
    <rPh sb="0" eb="2">
      <t>ウチナダ</t>
    </rPh>
    <rPh sb="2" eb="4">
      <t>ホクブ</t>
    </rPh>
    <phoneticPr fontId="2"/>
  </si>
  <si>
    <t>河北津幡MN</t>
    <rPh sb="0" eb="2">
      <t>カホク</t>
    </rPh>
    <rPh sb="2" eb="4">
      <t>ツバタ</t>
    </rPh>
    <phoneticPr fontId="2"/>
  </si>
  <si>
    <t>津幡南部MN</t>
    <rPh sb="0" eb="2">
      <t>ツバタ</t>
    </rPh>
    <rPh sb="2" eb="4">
      <t>ナンブ</t>
    </rPh>
    <phoneticPr fontId="2"/>
  </si>
  <si>
    <t>はくいMN</t>
    <phoneticPr fontId="2"/>
  </si>
  <si>
    <t>飯山MN</t>
    <rPh sb="0" eb="2">
      <t>イイヤマ</t>
    </rPh>
    <phoneticPr fontId="2"/>
  </si>
  <si>
    <t>千路MN</t>
    <rPh sb="0" eb="1">
      <t>１０００</t>
    </rPh>
    <rPh sb="1" eb="2">
      <t>ミチ</t>
    </rPh>
    <phoneticPr fontId="2"/>
  </si>
  <si>
    <t>志雄MN</t>
    <rPh sb="0" eb="1">
      <t>シ</t>
    </rPh>
    <rPh sb="1" eb="2">
      <t>オス</t>
    </rPh>
    <phoneticPr fontId="2"/>
  </si>
  <si>
    <t>高浜MN</t>
    <rPh sb="0" eb="2">
      <t>タカハマ</t>
    </rPh>
    <phoneticPr fontId="2"/>
  </si>
  <si>
    <t>志賀東部MN</t>
    <rPh sb="0" eb="2">
      <t>シカ</t>
    </rPh>
    <rPh sb="2" eb="4">
      <t>トウブ</t>
    </rPh>
    <phoneticPr fontId="2"/>
  </si>
  <si>
    <t>土田MN</t>
    <rPh sb="0" eb="2">
      <t>ツチダ</t>
    </rPh>
    <phoneticPr fontId="2"/>
  </si>
  <si>
    <t>直海MN</t>
    <rPh sb="0" eb="1">
      <t>ナオ</t>
    </rPh>
    <rPh sb="1" eb="2">
      <t>ウミ</t>
    </rPh>
    <phoneticPr fontId="2"/>
  </si>
  <si>
    <t>福浦MN</t>
    <rPh sb="0" eb="1">
      <t>フク</t>
    </rPh>
    <rPh sb="1" eb="2">
      <t>ウラ</t>
    </rPh>
    <phoneticPr fontId="2"/>
  </si>
  <si>
    <t>富来MN</t>
    <rPh sb="0" eb="2">
      <t>トギ</t>
    </rPh>
    <phoneticPr fontId="2"/>
  </si>
  <si>
    <t>酒見MN</t>
    <rPh sb="0" eb="2">
      <t>サカミ</t>
    </rPh>
    <phoneticPr fontId="2"/>
  </si>
  <si>
    <t>西海MN</t>
    <rPh sb="0" eb="1">
      <t>ニシ</t>
    </rPh>
    <rPh sb="1" eb="2">
      <t>ウミ</t>
    </rPh>
    <phoneticPr fontId="2"/>
  </si>
  <si>
    <t>西浦MN</t>
    <rPh sb="0" eb="2">
      <t>ニシウラ</t>
    </rPh>
    <phoneticPr fontId="2"/>
  </si>
  <si>
    <t>七尾MN</t>
    <rPh sb="0" eb="2">
      <t>ナナオ</t>
    </rPh>
    <phoneticPr fontId="2"/>
  </si>
  <si>
    <t>七尾東部MN</t>
    <rPh sb="0" eb="2">
      <t>ナナオ</t>
    </rPh>
    <rPh sb="2" eb="4">
      <t>トウブ</t>
    </rPh>
    <phoneticPr fontId="2"/>
  </si>
  <si>
    <t>七尾南部MN</t>
    <rPh sb="0" eb="2">
      <t>ナナオ</t>
    </rPh>
    <rPh sb="2" eb="4">
      <t>ナンブ</t>
    </rPh>
    <phoneticPr fontId="2"/>
  </si>
  <si>
    <t>報国MN</t>
    <rPh sb="0" eb="1">
      <t>ホウ</t>
    </rPh>
    <rPh sb="1" eb="2">
      <t>クニ</t>
    </rPh>
    <phoneticPr fontId="2"/>
  </si>
  <si>
    <t>国分MN</t>
    <rPh sb="0" eb="2">
      <t>コクブ</t>
    </rPh>
    <phoneticPr fontId="2"/>
  </si>
  <si>
    <t>国分西MN</t>
    <rPh sb="0" eb="2">
      <t>コクブ</t>
    </rPh>
    <rPh sb="2" eb="3">
      <t>ニシ</t>
    </rPh>
    <phoneticPr fontId="2"/>
  </si>
  <si>
    <t>徳田MN</t>
    <rPh sb="0" eb="2">
      <t>トクダ</t>
    </rPh>
    <phoneticPr fontId="2"/>
  </si>
  <si>
    <t>七尾西MN</t>
    <rPh sb="0" eb="2">
      <t>ナナオ</t>
    </rPh>
    <rPh sb="2" eb="3">
      <t>ニシ</t>
    </rPh>
    <phoneticPr fontId="2"/>
  </si>
  <si>
    <t>崎山MN</t>
    <rPh sb="0" eb="2">
      <t>サキヤマ</t>
    </rPh>
    <phoneticPr fontId="2"/>
  </si>
  <si>
    <t>石崎MN</t>
    <rPh sb="0" eb="2">
      <t>イシザキ</t>
    </rPh>
    <phoneticPr fontId="2"/>
  </si>
  <si>
    <t>和倉MN</t>
    <rPh sb="0" eb="1">
      <t>ワ</t>
    </rPh>
    <rPh sb="1" eb="2">
      <t>クラ</t>
    </rPh>
    <phoneticPr fontId="2"/>
  </si>
  <si>
    <t>田鶴浜MN</t>
    <rPh sb="0" eb="3">
      <t>タヅルハマ</t>
    </rPh>
    <phoneticPr fontId="2"/>
  </si>
  <si>
    <t>中島MN</t>
    <rPh sb="0" eb="2">
      <t>ナカジマ</t>
    </rPh>
    <phoneticPr fontId="2"/>
  </si>
  <si>
    <t>中島西部MN</t>
    <rPh sb="0" eb="2">
      <t>ナカジマ</t>
    </rPh>
    <rPh sb="2" eb="4">
      <t>セイブ</t>
    </rPh>
    <phoneticPr fontId="2"/>
  </si>
  <si>
    <t>金丸MN</t>
    <rPh sb="0" eb="2">
      <t>カナマル</t>
    </rPh>
    <phoneticPr fontId="2"/>
  </si>
  <si>
    <t>能登部MN</t>
    <rPh sb="0" eb="2">
      <t>ノト</t>
    </rPh>
    <rPh sb="2" eb="3">
      <t>ブ</t>
    </rPh>
    <phoneticPr fontId="2"/>
  </si>
  <si>
    <t>鳥屋MN</t>
    <rPh sb="0" eb="2">
      <t>トリヤ</t>
    </rPh>
    <phoneticPr fontId="2"/>
  </si>
  <si>
    <t>御祖MN</t>
    <rPh sb="0" eb="1">
      <t>オ</t>
    </rPh>
    <rPh sb="1" eb="2">
      <t>ソボ</t>
    </rPh>
    <phoneticPr fontId="2"/>
  </si>
  <si>
    <t>滝尾MN</t>
    <rPh sb="0" eb="1">
      <t>タキ</t>
    </rPh>
    <rPh sb="1" eb="2">
      <t>オ</t>
    </rPh>
    <phoneticPr fontId="2"/>
  </si>
  <si>
    <t>鹿島MN</t>
    <rPh sb="0" eb="2">
      <t>カシマ</t>
    </rPh>
    <phoneticPr fontId="2"/>
  </si>
  <si>
    <t>輪島西部MN</t>
    <rPh sb="0" eb="2">
      <t>ワジマ</t>
    </rPh>
    <rPh sb="2" eb="4">
      <t>セイブ</t>
    </rPh>
    <phoneticPr fontId="2"/>
  </si>
  <si>
    <t>三井MN</t>
    <rPh sb="0" eb="2">
      <t>ミツイ</t>
    </rPh>
    <phoneticPr fontId="2"/>
  </si>
  <si>
    <t>南志見MN</t>
    <rPh sb="0" eb="1">
      <t>ミナミ</t>
    </rPh>
    <rPh sb="1" eb="2">
      <t>シ</t>
    </rPh>
    <rPh sb="2" eb="3">
      <t>ミ</t>
    </rPh>
    <phoneticPr fontId="2"/>
  </si>
  <si>
    <t>町野MN</t>
    <rPh sb="0" eb="1">
      <t>マチ</t>
    </rPh>
    <rPh sb="1" eb="2">
      <t>ノ</t>
    </rPh>
    <phoneticPr fontId="2"/>
  </si>
  <si>
    <t>門前MN</t>
    <rPh sb="0" eb="2">
      <t>モンゼン</t>
    </rPh>
    <phoneticPr fontId="2"/>
  </si>
  <si>
    <t>穴水MN</t>
    <rPh sb="0" eb="1">
      <t>アナ</t>
    </rPh>
    <rPh sb="1" eb="2">
      <t>ミズ</t>
    </rPh>
    <phoneticPr fontId="2"/>
  </si>
  <si>
    <t>住吉MN</t>
    <rPh sb="0" eb="2">
      <t>スミヨシ</t>
    </rPh>
    <phoneticPr fontId="2"/>
  </si>
  <si>
    <t>鹿波MN</t>
    <rPh sb="0" eb="1">
      <t>シカ</t>
    </rPh>
    <rPh sb="1" eb="2">
      <t>ナミ</t>
    </rPh>
    <phoneticPr fontId="2"/>
  </si>
  <si>
    <t>甲山中MN</t>
    <rPh sb="0" eb="1">
      <t>コウ</t>
    </rPh>
    <rPh sb="1" eb="2">
      <t>ヤマ</t>
    </rPh>
    <rPh sb="2" eb="3">
      <t>ナカ</t>
    </rPh>
    <phoneticPr fontId="2"/>
  </si>
  <si>
    <t>鵜川MN</t>
    <rPh sb="0" eb="2">
      <t>ウカワ</t>
    </rPh>
    <phoneticPr fontId="2"/>
  </si>
  <si>
    <t>宇出津東部MN</t>
    <rPh sb="0" eb="1">
      <t>ウ</t>
    </rPh>
    <rPh sb="1" eb="2">
      <t>デ</t>
    </rPh>
    <rPh sb="2" eb="3">
      <t>ツ</t>
    </rPh>
    <rPh sb="3" eb="4">
      <t>ヒガシ</t>
    </rPh>
    <rPh sb="4" eb="5">
      <t>ブ</t>
    </rPh>
    <phoneticPr fontId="2"/>
  </si>
  <si>
    <t>宇出津西部MN</t>
    <rPh sb="0" eb="1">
      <t>ウ</t>
    </rPh>
    <rPh sb="1" eb="2">
      <t>デ</t>
    </rPh>
    <rPh sb="2" eb="3">
      <t>ツ</t>
    </rPh>
    <rPh sb="3" eb="4">
      <t>ニシ</t>
    </rPh>
    <rPh sb="4" eb="5">
      <t>ブ</t>
    </rPh>
    <phoneticPr fontId="2"/>
  </si>
  <si>
    <t>加賀市</t>
    <rPh sb="0" eb="3">
      <t>カガシ</t>
    </rPh>
    <phoneticPr fontId="2"/>
  </si>
  <si>
    <t>剱地MN</t>
    <rPh sb="0" eb="2">
      <t>ケンチチ</t>
    </rPh>
    <phoneticPr fontId="2"/>
  </si>
  <si>
    <t>柳田MN</t>
    <rPh sb="0" eb="2">
      <t>ヤナギタ</t>
    </rPh>
    <phoneticPr fontId="2"/>
  </si>
  <si>
    <t>上町MN</t>
    <rPh sb="0" eb="1">
      <t>ウエ</t>
    </rPh>
    <rPh sb="1" eb="2">
      <t>マチ</t>
    </rPh>
    <phoneticPr fontId="2"/>
  </si>
  <si>
    <t>小木MN</t>
    <rPh sb="0" eb="1">
      <t>コ</t>
    </rPh>
    <rPh sb="1" eb="2">
      <t>キ</t>
    </rPh>
    <phoneticPr fontId="2"/>
  </si>
  <si>
    <t>松波MN</t>
    <rPh sb="0" eb="2">
      <t>マツナミ</t>
    </rPh>
    <phoneticPr fontId="2"/>
  </si>
  <si>
    <t>宝立MN</t>
    <rPh sb="0" eb="1">
      <t>タカラ</t>
    </rPh>
    <rPh sb="1" eb="2">
      <t>タ</t>
    </rPh>
    <phoneticPr fontId="2"/>
  </si>
  <si>
    <t>上戸MN</t>
    <rPh sb="0" eb="1">
      <t>ウエ</t>
    </rPh>
    <rPh sb="1" eb="2">
      <t>ト</t>
    </rPh>
    <phoneticPr fontId="2"/>
  </si>
  <si>
    <t>正院MN</t>
    <rPh sb="0" eb="1">
      <t>セイ</t>
    </rPh>
    <rPh sb="1" eb="2">
      <t>イン</t>
    </rPh>
    <phoneticPr fontId="2"/>
  </si>
  <si>
    <t>飯田MN</t>
    <rPh sb="0" eb="2">
      <t>イイダ</t>
    </rPh>
    <phoneticPr fontId="2"/>
  </si>
  <si>
    <t>直MN</t>
    <rPh sb="0" eb="1">
      <t>ナオ</t>
    </rPh>
    <phoneticPr fontId="2"/>
  </si>
  <si>
    <t>三和飯塚</t>
    <rPh sb="0" eb="2">
      <t>サンワ</t>
    </rPh>
    <rPh sb="2" eb="4">
      <t>イイツカ</t>
    </rPh>
    <phoneticPr fontId="2"/>
  </si>
  <si>
    <t>本MN</t>
    <rPh sb="0" eb="1">
      <t>ホン</t>
    </rPh>
    <phoneticPr fontId="2"/>
  </si>
  <si>
    <t>蛸島MN</t>
    <rPh sb="0" eb="1">
      <t>タコ</t>
    </rPh>
    <rPh sb="1" eb="2">
      <t>シマ</t>
    </rPh>
    <phoneticPr fontId="2"/>
  </si>
  <si>
    <t>狼煙MN</t>
    <rPh sb="0" eb="1">
      <t>オオカミ</t>
    </rPh>
    <rPh sb="1" eb="2">
      <t>ケムリ</t>
    </rPh>
    <phoneticPr fontId="2"/>
  </si>
  <si>
    <t>大谷MN</t>
    <rPh sb="0" eb="2">
      <t>オオタニ</t>
    </rPh>
    <phoneticPr fontId="2"/>
  </si>
  <si>
    <t>七尾関軒</t>
    <rPh sb="0" eb="2">
      <t>ナナオ</t>
    </rPh>
    <rPh sb="2" eb="3">
      <t>セキ</t>
    </rPh>
    <rPh sb="3" eb="4">
      <t>ケン</t>
    </rPh>
    <phoneticPr fontId="2"/>
  </si>
  <si>
    <t>※動橋は動橋片山津へ店名変更</t>
    <rPh sb="1" eb="2">
      <t>ドウ</t>
    </rPh>
    <rPh sb="2" eb="3">
      <t>ハシ</t>
    </rPh>
    <rPh sb="4" eb="6">
      <t>ドウハシ</t>
    </rPh>
    <rPh sb="6" eb="9">
      <t>カタヤマヅ</t>
    </rPh>
    <rPh sb="10" eb="14">
      <t>テンメイヘンコウ</t>
    </rPh>
    <phoneticPr fontId="2"/>
  </si>
  <si>
    <t>動橋片山津A</t>
    <rPh sb="0" eb="1">
      <t>ドウ</t>
    </rPh>
    <rPh sb="1" eb="2">
      <t>ハシ</t>
    </rPh>
    <rPh sb="2" eb="4">
      <t>カタヤマ</t>
    </rPh>
    <rPh sb="4" eb="5">
      <t>ツ</t>
    </rPh>
    <phoneticPr fontId="2"/>
  </si>
  <si>
    <t>柴垣MN</t>
    <rPh sb="0" eb="1">
      <t>シバ</t>
    </rPh>
    <rPh sb="1" eb="2">
      <t>カキ</t>
    </rPh>
    <phoneticPr fontId="2"/>
  </si>
  <si>
    <t>三明MN</t>
    <rPh sb="0" eb="1">
      <t>３</t>
    </rPh>
    <rPh sb="1" eb="2">
      <t>アカ</t>
    </rPh>
    <phoneticPr fontId="2"/>
  </si>
  <si>
    <t>鵠巣MN</t>
    <rPh sb="1" eb="2">
      <t>ス</t>
    </rPh>
    <phoneticPr fontId="2"/>
  </si>
  <si>
    <t>浦上MN</t>
    <rPh sb="0" eb="2">
      <t>ウラカミ</t>
    </rPh>
    <phoneticPr fontId="2"/>
  </si>
  <si>
    <t>瀬領MN</t>
    <rPh sb="0" eb="1">
      <t>セ</t>
    </rPh>
    <rPh sb="1" eb="2">
      <t>リョウ</t>
    </rPh>
    <phoneticPr fontId="2"/>
  </si>
  <si>
    <t>野々市A</t>
    <rPh sb="0" eb="3">
      <t>ノノイチ</t>
    </rPh>
    <phoneticPr fontId="2"/>
  </si>
  <si>
    <t>額A</t>
    <rPh sb="0" eb="1">
      <t>ヌカ</t>
    </rPh>
    <phoneticPr fontId="2"/>
  </si>
  <si>
    <t>鶴来中央A</t>
    <rPh sb="0" eb="2">
      <t>ツルギ</t>
    </rPh>
    <rPh sb="2" eb="4">
      <t>チュウオウ</t>
    </rPh>
    <phoneticPr fontId="2"/>
  </si>
  <si>
    <t>菅原</t>
    <rPh sb="0" eb="2">
      <t>スガワラ</t>
    </rPh>
    <phoneticPr fontId="2"/>
  </si>
  <si>
    <t>新神田城西A</t>
    <rPh sb="3" eb="5">
      <t>ジョウサイ</t>
    </rPh>
    <phoneticPr fontId="2"/>
  </si>
  <si>
    <t>※七尾(七尾市：530　鹿島郡：60)</t>
    <rPh sb="1" eb="3">
      <t>ナナオ</t>
    </rPh>
    <rPh sb="4" eb="7">
      <t>ナナオシ</t>
    </rPh>
    <rPh sb="12" eb="15">
      <t>カシマグン</t>
    </rPh>
    <phoneticPr fontId="2"/>
  </si>
  <si>
    <t>※七尾(鹿島郡：60　七尾市：530)</t>
    <rPh sb="1" eb="3">
      <t>ナナオ</t>
    </rPh>
    <rPh sb="4" eb="7">
      <t>カシマグン</t>
    </rPh>
    <rPh sb="11" eb="14">
      <t>ナナオシ</t>
    </rPh>
    <phoneticPr fontId="2"/>
  </si>
  <si>
    <t>≪2024年10月改定≫　</t>
    <rPh sb="5" eb="6">
      <t>ネン</t>
    </rPh>
    <rPh sb="8" eb="9">
      <t>ガツ</t>
    </rPh>
    <rPh sb="9" eb="11">
      <t>カイテイ</t>
    </rPh>
    <phoneticPr fontId="2"/>
  </si>
  <si>
    <t>朝日新聞は中日新聞に組み込み</t>
    <rPh sb="0" eb="2">
      <t>アサヒ</t>
    </rPh>
    <rPh sb="2" eb="4">
      <t>シンブン</t>
    </rPh>
    <rPh sb="5" eb="7">
      <t>チュウニチ</t>
    </rPh>
    <rPh sb="7" eb="9">
      <t>シンブン</t>
    </rPh>
    <rPh sb="10" eb="11">
      <t>ク</t>
    </rPh>
    <rPh sb="12" eb="13">
      <t>コ</t>
    </rPh>
    <phoneticPr fontId="2"/>
  </si>
  <si>
    <t>輪島A</t>
    <rPh sb="0" eb="2">
      <t>ワジマ</t>
    </rPh>
    <phoneticPr fontId="2"/>
  </si>
  <si>
    <t>≪2024年11月改定≫</t>
    <rPh sb="5" eb="6">
      <t>ネン</t>
    </rPh>
    <rPh sb="8" eb="9">
      <t>ガツ</t>
    </rPh>
    <rPh sb="9" eb="11">
      <t>カイテイ</t>
    </rPh>
    <phoneticPr fontId="2"/>
  </si>
  <si>
    <t>≪2024年11月改定≫野々市は廃店し野々市白山、高尾台、西金沢へ分割移管</t>
    <phoneticPr fontId="2"/>
  </si>
  <si>
    <t>※西金沢→上荒屋へ一部区域統合</t>
    <rPh sb="1" eb="4">
      <t>ニシカナザワ</t>
    </rPh>
    <rPh sb="5" eb="8">
      <t>カミアラヤ</t>
    </rPh>
    <rPh sb="9" eb="11">
      <t>イチブ</t>
    </rPh>
    <rPh sb="11" eb="15">
      <t>クイキトウゴウ</t>
    </rPh>
    <phoneticPr fontId="2"/>
  </si>
  <si>
    <t>※金沢北(森本地区：220　河北郡：410)</t>
    <rPh sb="1" eb="3">
      <t>カナザワ</t>
    </rPh>
    <rPh sb="3" eb="4">
      <t>キタ</t>
    </rPh>
    <rPh sb="5" eb="7">
      <t>モリモト</t>
    </rPh>
    <rPh sb="7" eb="9">
      <t>チク</t>
    </rPh>
    <rPh sb="14" eb="17">
      <t>カホクグン</t>
    </rPh>
    <phoneticPr fontId="2"/>
  </si>
  <si>
    <t>※金沢北(河北郡：410　金沢市：220)</t>
    <rPh sb="1" eb="3">
      <t>カナザワ</t>
    </rPh>
    <rPh sb="3" eb="4">
      <t>キタ</t>
    </rPh>
    <rPh sb="13" eb="16">
      <t>カナザワシ</t>
    </rPh>
    <phoneticPr fontId="2"/>
  </si>
  <si>
    <t>※上荒屋(金沢市：900 野々市市：200)</t>
    <rPh sb="1" eb="4">
      <t>カミアラヤ</t>
    </rPh>
    <rPh sb="5" eb="8">
      <t>カナザワシ</t>
    </rPh>
    <rPh sb="13" eb="16">
      <t>ノノイチ</t>
    </rPh>
    <rPh sb="16" eb="17">
      <t>シ</t>
    </rPh>
    <phoneticPr fontId="2"/>
  </si>
  <si>
    <t>※野々市白山(野々市市：1,700　白山市：150)</t>
    <rPh sb="1" eb="4">
      <t>ノノイチ</t>
    </rPh>
    <rPh sb="4" eb="6">
      <t>ハクサン</t>
    </rPh>
    <rPh sb="7" eb="11">
      <t>ノノイチシ</t>
    </rPh>
    <rPh sb="18" eb="21">
      <t>ハクサンシ</t>
    </rPh>
    <phoneticPr fontId="2"/>
  </si>
  <si>
    <t>※羽咋中央(羽咋市：190　羽咋郡：60)</t>
    <rPh sb="1" eb="3">
      <t>ハクイ</t>
    </rPh>
    <rPh sb="3" eb="5">
      <t>チュウオウ</t>
    </rPh>
    <rPh sb="6" eb="9">
      <t>ハクイシ</t>
    </rPh>
    <rPh sb="14" eb="17">
      <t>ハクイグン</t>
    </rPh>
    <phoneticPr fontId="2"/>
  </si>
  <si>
    <t>※羽咋中央(羽咋郡：60　羽咋市：190)</t>
    <rPh sb="1" eb="3">
      <t>ハクイ</t>
    </rPh>
    <rPh sb="3" eb="5">
      <t>チュウオウ</t>
    </rPh>
    <rPh sb="6" eb="8">
      <t>ハクイ</t>
    </rPh>
    <rPh sb="8" eb="9">
      <t>グン</t>
    </rPh>
    <rPh sb="13" eb="15">
      <t>ハクイ</t>
    </rPh>
    <rPh sb="15" eb="16">
      <t>シ</t>
    </rPh>
    <phoneticPr fontId="2"/>
  </si>
  <si>
    <t>令和　7年 　2月</t>
    <rPh sb="0" eb="2">
      <t>レイワ</t>
    </rPh>
    <rPh sb="4" eb="5">
      <t>ネン</t>
    </rPh>
    <rPh sb="8" eb="9">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</si>
</sst>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quot;月&quot;d&quot;日&quot;;@"/>
    <numFmt numFmtId="177" formatCode="yyyy&quot;年&quot;m&quot;月&quot;d&quot;日&quot;\(aaa\)"/>
    <numFmt numFmtId="178" formatCode="&quot;(株)北陸読売ＩＳ&quot;"/>
    <numFmt numFmtId="179" formatCode="0_);\(0\)"/>
    <numFmt numFmtId="180" formatCode="yy&quot;年&quot;m&quot;月&quot;d&quot;日&quot;\(aaa\)"/>
    <numFmt numFmtId="181" formatCode="#,##0_);\(#,##0\)"/>
  </numFmts>
  <fonts count="8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8"/>
      <name val="ＭＳ ゴシック"/>
      <family val="3"/>
      <charset val="128"/>
    </font>
    <font>
      <sz val="12"/>
      <name val="ＭＳ ゴシック"/>
      <family val="3"/>
      <charset val="128"/>
    </font>
    <font>
      <b/>
      <sz val="14"/>
      <color indexed="9"/>
      <name val="ＭＳ ゴシック"/>
      <family val="3"/>
      <charset val="128"/>
    </font>
    <font>
      <u/>
      <sz val="11"/>
      <color indexed="12"/>
      <name val="ＭＳ Ｐゴシック"/>
      <family val="3"/>
      <charset val="128"/>
    </font>
    <font>
      <u/>
      <sz val="11"/>
      <name val="ＭＳ ゴシック"/>
      <family val="3"/>
      <charset val="128"/>
    </font>
    <font>
      <sz val="16"/>
      <name val="ＭＳ ゴシック"/>
      <family val="3"/>
      <charset val="128"/>
    </font>
    <font>
      <sz val="20"/>
      <name val="ＭＳ ゴシック"/>
      <family val="3"/>
      <charset val="128"/>
    </font>
    <font>
      <u/>
      <sz val="12"/>
      <name val="ＭＳ ゴシック"/>
      <family val="3"/>
      <charset val="128"/>
    </font>
    <font>
      <u/>
      <sz val="18"/>
      <name val="ＭＳ ゴシック"/>
      <family val="3"/>
      <charset val="128"/>
    </font>
    <font>
      <sz val="18"/>
      <name val="ＭＳ Ｐ明朝"/>
      <family val="1"/>
      <charset val="128"/>
    </font>
    <font>
      <sz val="10"/>
      <name val="ＭＳ Ｐ明朝"/>
      <family val="1"/>
      <charset val="128"/>
    </font>
    <font>
      <sz val="10"/>
      <name val="ＭＳ 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14"/>
      <color indexed="18"/>
      <name val="ＭＳ Ｐゴシック"/>
      <family val="3"/>
      <charset val="128"/>
    </font>
    <font>
      <sz val="14"/>
      <color indexed="18"/>
      <name val="ＭＳ Ｐゴシック"/>
      <family val="3"/>
      <charset val="128"/>
    </font>
    <font>
      <b/>
      <sz val="10"/>
      <color indexed="18"/>
      <name val="HG丸ｺﾞｼｯｸM-PRO"/>
      <family val="3"/>
      <charset val="128"/>
    </font>
    <font>
      <b/>
      <sz val="12"/>
      <color indexed="18"/>
      <name val="ＭＳ Ｐゴシック"/>
      <family val="3"/>
      <charset val="128"/>
    </font>
    <font>
      <b/>
      <sz val="14"/>
      <color rgb="FF000080"/>
      <name val="游ゴシック"/>
      <family val="3"/>
      <charset val="128"/>
      <scheme val="minor"/>
    </font>
    <font>
      <sz val="16"/>
      <name val="HG丸ｺﾞｼｯｸM-PRO"/>
      <family val="3"/>
      <charset val="128"/>
    </font>
    <font>
      <sz val="18"/>
      <name val="HG丸ｺﾞｼｯｸM-PRO"/>
      <family val="3"/>
      <charset val="128"/>
    </font>
    <font>
      <sz val="9"/>
      <color rgb="FFFF0000"/>
      <name val="ＭＳ ゴシック"/>
      <family val="3"/>
      <charset val="128"/>
    </font>
    <font>
      <sz val="10"/>
      <color rgb="FFFF0000"/>
      <name val="ＭＳ ゴシック"/>
      <family val="3"/>
      <charset val="128"/>
    </font>
    <font>
      <b/>
      <sz val="11"/>
      <name val="ＭＳ ゴシック"/>
      <family val="3"/>
      <charset val="128"/>
    </font>
    <font>
      <b/>
      <sz val="11"/>
      <name val="ＭＳ Ｐ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8"/>
      <color theme="1"/>
      <name val="ＭＳ ゴシック"/>
      <family val="3"/>
      <charset val="128"/>
    </font>
    <font>
      <sz val="10"/>
      <color theme="1"/>
      <name val="ＭＳ ゴシック"/>
      <family val="3"/>
      <charset val="128"/>
    </font>
    <font>
      <sz val="11"/>
      <color indexed="8"/>
      <name val="ＭＳ ゴシック"/>
      <family val="3"/>
      <charset val="128"/>
    </font>
    <font>
      <sz val="11"/>
      <color theme="3"/>
      <name val="ＭＳ ゴシック"/>
      <family val="3"/>
      <charset val="128"/>
    </font>
    <font>
      <sz val="7"/>
      <color theme="3"/>
      <name val="ＭＳ ゴシック"/>
      <family val="3"/>
      <charset val="128"/>
    </font>
    <font>
      <sz val="9"/>
      <color theme="3"/>
      <name val="ＭＳ ゴシック"/>
      <family val="3"/>
      <charset val="128"/>
    </font>
    <font>
      <sz val="9"/>
      <color indexed="8"/>
      <name val="ＭＳ ゴシック"/>
      <family val="3"/>
      <charset val="128"/>
    </font>
    <font>
      <b/>
      <sz val="11"/>
      <color rgb="FF002060"/>
      <name val="ＭＳ ゴシック"/>
      <family val="3"/>
      <charset val="128"/>
    </font>
    <font>
      <sz val="11"/>
      <color rgb="FF002060"/>
      <name val="ＭＳ ゴシック"/>
      <family val="3"/>
      <charset val="128"/>
    </font>
    <font>
      <sz val="9"/>
      <color rgb="FF0070C0"/>
      <name val="ＭＳ ゴシック"/>
      <family val="3"/>
      <charset val="128"/>
    </font>
    <font>
      <sz val="11"/>
      <color rgb="FF0070C0"/>
      <name val="ＭＳ ゴシック"/>
      <family val="3"/>
      <charset val="128"/>
    </font>
    <font>
      <sz val="9"/>
      <color rgb="FF002060"/>
      <name val="ＭＳ ゴシック"/>
      <family val="3"/>
      <charset val="128"/>
    </font>
    <font>
      <b/>
      <sz val="11"/>
      <color rgb="FF0070C0"/>
      <name val="ＭＳ ゴシック"/>
      <family val="3"/>
      <charset val="128"/>
    </font>
    <font>
      <sz val="8"/>
      <color rgb="FF0070C0"/>
      <name val="ＭＳ ゴシック"/>
      <family val="3"/>
      <charset val="128"/>
    </font>
    <font>
      <sz val="11"/>
      <color theme="1"/>
      <name val="ＭＳ ゴシック"/>
      <family val="3"/>
      <charset val="128"/>
    </font>
    <font>
      <sz val="10"/>
      <color rgb="FF0070C0"/>
      <name val="ＭＳ ゴシック"/>
      <family val="3"/>
      <charset val="128"/>
    </font>
    <font>
      <b/>
      <sz val="14"/>
      <name val="ＭＳ ゴシック"/>
      <family val="3"/>
      <charset val="128"/>
    </font>
    <font>
      <sz val="14"/>
      <name val="ＭＳ ゴシック"/>
      <family val="3"/>
      <charset val="128"/>
    </font>
    <font>
      <sz val="24"/>
      <name val="ＭＳ ゴシック"/>
      <family val="3"/>
      <charset val="128"/>
    </font>
    <font>
      <sz val="10"/>
      <color indexed="81"/>
      <name val="ＭＳ Ｐゴシック"/>
      <family val="3"/>
      <charset val="128"/>
    </font>
    <font>
      <sz val="9"/>
      <color indexed="81"/>
      <name val="ＭＳ Ｐゴシック"/>
      <family val="3"/>
      <charset val="128"/>
    </font>
    <font>
      <sz val="10"/>
      <color indexed="81"/>
      <name val="MS P ゴシック"/>
      <family val="3"/>
      <charset val="128"/>
    </font>
    <font>
      <sz val="9"/>
      <color indexed="81"/>
      <name val="MS P ゴシック"/>
      <family val="3"/>
      <charset val="128"/>
    </font>
    <font>
      <sz val="11"/>
      <color indexed="81"/>
      <name val="MS P ゴシック"/>
      <family val="3"/>
      <charset val="128"/>
    </font>
    <font>
      <sz val="11"/>
      <color indexed="81"/>
      <name val="ＭＳ Ｐゴシック"/>
      <family val="3"/>
      <charset val="128"/>
    </font>
    <font>
      <b/>
      <sz val="10"/>
      <color indexed="81"/>
      <name val="MS P ゴシック"/>
      <family val="3"/>
      <charset val="128"/>
    </font>
    <font>
      <b/>
      <sz val="9"/>
      <color indexed="81"/>
      <name val="ＭＳ Ｐゴシック"/>
      <family val="3"/>
      <charset val="128"/>
    </font>
    <font>
      <b/>
      <sz val="12"/>
      <name val="ＭＳ ゴシック"/>
      <family val="3"/>
      <charset val="128"/>
    </font>
    <font>
      <b/>
      <sz val="9"/>
      <name val="ＭＳ ゴシック"/>
      <family val="3"/>
      <charset val="128"/>
    </font>
    <font>
      <sz val="9"/>
      <color theme="1"/>
      <name val="ＭＳ ゴシック"/>
      <family val="3"/>
      <charset val="128"/>
    </font>
    <font>
      <b/>
      <sz val="10"/>
      <name val="ＭＳ ゴシック"/>
      <family val="3"/>
      <charset val="128"/>
    </font>
    <font>
      <b/>
      <sz val="16"/>
      <name val="ＭＳ ゴシック"/>
      <family val="3"/>
      <charset val="128"/>
    </font>
    <font>
      <b/>
      <sz val="11"/>
      <color rgb="FFFF0000"/>
      <name val="ＭＳ ゴシック"/>
      <family val="3"/>
      <charset val="128"/>
    </font>
    <font>
      <sz val="11"/>
      <color rgb="FFFF0000"/>
      <name val="ＭＳ ゴシック"/>
      <family val="3"/>
      <charset val="128"/>
    </font>
    <font>
      <sz val="7.8"/>
      <color rgb="FFFF0000"/>
      <name val="ＭＳ ゴシック"/>
      <family val="3"/>
      <charset val="128"/>
    </font>
    <font>
      <b/>
      <sz val="14"/>
      <name val="ＭＳ Ｐ明朝"/>
      <family val="1"/>
      <charset val="128"/>
    </font>
    <font>
      <sz val="7"/>
      <color theme="1"/>
      <name val="ＭＳ ゴシック"/>
      <family val="3"/>
      <charset val="128"/>
    </font>
    <font>
      <b/>
      <sz val="11"/>
      <color theme="1"/>
      <name val="ＭＳ ゴシック"/>
      <family val="3"/>
      <charset val="128"/>
    </font>
    <font>
      <sz val="7.5"/>
      <color rgb="FFFF0000"/>
      <name val="ＭＳ ゴシック"/>
      <family val="3"/>
      <charset val="128"/>
    </font>
    <font>
      <b/>
      <sz val="9"/>
      <color indexed="81"/>
      <name val="MS P ゴシック"/>
      <family val="3"/>
      <charset val="128"/>
    </font>
    <font>
      <sz val="8"/>
      <color rgb="FF00B0F0"/>
      <name val="ＭＳ ゴシック"/>
      <family val="3"/>
      <charset val="128"/>
    </font>
    <font>
      <sz val="7.5"/>
      <name val="ＭＳ ゴシック"/>
      <family val="3"/>
      <charset val="128"/>
    </font>
    <font>
      <sz val="10"/>
      <color rgb="FF00B0F0"/>
      <name val="ＭＳ ゴシック"/>
      <family val="3"/>
      <charset val="128"/>
    </font>
    <font>
      <sz val="11"/>
      <color rgb="FF00B0F0"/>
      <name val="ＭＳ ゴシック"/>
      <family val="3"/>
      <charset val="128"/>
    </font>
    <font>
      <b/>
      <sz val="11"/>
      <color indexed="81"/>
      <name val="MS P ゴシック"/>
      <family val="3"/>
      <charset val="128"/>
    </font>
  </fonts>
  <fills count="3">
    <fill>
      <patternFill patternType="none"/>
    </fill>
    <fill>
      <patternFill patternType="gray125"/>
    </fill>
    <fill>
      <patternFill patternType="gray125">
        <bgColor indexed="8"/>
      </patternFill>
    </fill>
  </fills>
  <borders count="25">
    <border>
      <left/>
      <right/>
      <top/>
      <bottom/>
      <diagonal/>
    </border>
    <border>
      <left style="dashed">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68">
    <xf numFmtId="0" fontId="0" fillId="0" borderId="0" xfId="0"/>
    <xf numFmtId="38" fontId="3" fillId="0" borderId="0" xfId="1" applyFont="1"/>
    <xf numFmtId="38" fontId="3" fillId="0" borderId="1" xfId="1" applyFont="1" applyBorder="1"/>
    <xf numFmtId="38" fontId="4" fillId="0" borderId="0" xfId="1" applyFont="1"/>
    <xf numFmtId="38" fontId="4" fillId="0" borderId="1" xfId="1" applyFont="1" applyBorder="1"/>
    <xf numFmtId="0" fontId="4" fillId="0" borderId="0" xfId="0" applyFont="1"/>
    <xf numFmtId="0" fontId="0" fillId="0" borderId="0" xfId="0" applyAlignment="1">
      <alignment horizontal="left"/>
    </xf>
    <xf numFmtId="38" fontId="4" fillId="0" borderId="0" xfId="1" applyFont="1" applyAlignment="1">
      <alignment horizontal="left"/>
    </xf>
    <xf numFmtId="38" fontId="4" fillId="0" borderId="1" xfId="1" applyFont="1" applyBorder="1" applyAlignment="1">
      <alignment horizontal="left" vertical="center"/>
    </xf>
    <xf numFmtId="38" fontId="5" fillId="0" borderId="0" xfId="1" applyFont="1"/>
    <xf numFmtId="38" fontId="6" fillId="0" borderId="0" xfId="1" applyFont="1" applyAlignment="1">
      <alignment vertical="center"/>
    </xf>
    <xf numFmtId="38" fontId="4" fillId="0" borderId="1" xfId="1" applyFont="1" applyBorder="1" applyAlignment="1">
      <alignment vertical="center"/>
    </xf>
    <xf numFmtId="38" fontId="4" fillId="0" borderId="0" xfId="1" applyFont="1" applyAlignment="1">
      <alignment horizontal="center" vertical="center"/>
    </xf>
    <xf numFmtId="38" fontId="6" fillId="0" borderId="0" xfId="1" applyFont="1"/>
    <xf numFmtId="0" fontId="6" fillId="0" borderId="0" xfId="0" applyFont="1" applyAlignment="1">
      <alignment horizontal="right"/>
    </xf>
    <xf numFmtId="0" fontId="6" fillId="0" borderId="0" xfId="0" applyFont="1" applyAlignment="1">
      <alignment horizontal="left"/>
    </xf>
    <xf numFmtId="38" fontId="9" fillId="0" borderId="0" xfId="1" applyFont="1" applyAlignment="1">
      <alignment horizontal="center"/>
    </xf>
    <xf numFmtId="0" fontId="4" fillId="0" borderId="0" xfId="0" applyFont="1" applyAlignment="1">
      <alignment horizontal="right"/>
    </xf>
    <xf numFmtId="176" fontId="4" fillId="0" borderId="0" xfId="1" applyNumberFormat="1" applyFont="1"/>
    <xf numFmtId="0" fontId="0" fillId="0" borderId="0" xfId="0" applyAlignment="1">
      <alignment horizontal="right"/>
    </xf>
    <xf numFmtId="38" fontId="4" fillId="0" borderId="7" xfId="1" applyFont="1" applyBorder="1" applyAlignment="1"/>
    <xf numFmtId="38" fontId="10" fillId="0" borderId="8" xfId="1" applyFont="1" applyBorder="1" applyAlignment="1">
      <alignment horizontal="center" vertical="center"/>
    </xf>
    <xf numFmtId="38" fontId="6" fillId="0" borderId="0" xfId="1" applyFont="1" applyProtection="1">
      <protection locked="0"/>
    </xf>
    <xf numFmtId="38" fontId="12" fillId="0" borderId="0" xfId="1" applyFont="1" applyProtection="1">
      <protection locked="0"/>
    </xf>
    <xf numFmtId="38" fontId="13" fillId="0" borderId="0" xfId="1" applyFont="1" applyProtection="1">
      <protection locked="0"/>
    </xf>
    <xf numFmtId="38" fontId="14" fillId="0" borderId="0" xfId="1" applyFont="1"/>
    <xf numFmtId="38" fontId="15" fillId="0" borderId="0" xfId="1" applyFont="1"/>
    <xf numFmtId="38" fontId="15" fillId="0" borderId="0" xfId="1" applyFont="1" applyBorder="1"/>
    <xf numFmtId="38" fontId="16" fillId="0" borderId="0" xfId="1" applyFont="1"/>
    <xf numFmtId="38" fontId="16" fillId="0" borderId="0" xfId="1" applyFont="1" applyBorder="1"/>
    <xf numFmtId="38" fontId="16" fillId="0" borderId="0" xfId="1" applyFont="1" applyAlignment="1">
      <alignment horizontal="right"/>
    </xf>
    <xf numFmtId="38" fontId="5" fillId="0" borderId="0" xfId="1" applyFont="1" applyAlignment="1"/>
    <xf numFmtId="0" fontId="17" fillId="0" borderId="0" xfId="0" applyFont="1" applyAlignment="1">
      <alignment horizontal="right" vertical="center"/>
    </xf>
    <xf numFmtId="38" fontId="18" fillId="0" borderId="0" xfId="1" applyFont="1" applyAlignment="1">
      <alignment vertical="center"/>
    </xf>
    <xf numFmtId="38" fontId="19" fillId="0" borderId="0" xfId="1" applyFont="1" applyAlignment="1">
      <alignment vertical="center"/>
    </xf>
    <xf numFmtId="38" fontId="16" fillId="0" borderId="0" xfId="1" applyFont="1" applyBorder="1" applyAlignment="1">
      <alignment horizontal="right"/>
    </xf>
    <xf numFmtId="38" fontId="6" fillId="0" borderId="0" xfId="1" applyFont="1" applyBorder="1" applyAlignment="1">
      <alignment horizontal="left" vertical="center"/>
    </xf>
    <xf numFmtId="38" fontId="18" fillId="0" borderId="0" xfId="1" applyFont="1"/>
    <xf numFmtId="38" fontId="18" fillId="0" borderId="0" xfId="1" applyFont="1" applyAlignment="1"/>
    <xf numFmtId="38" fontId="20" fillId="0" borderId="8" xfId="1" applyFont="1" applyBorder="1" applyAlignment="1">
      <alignment horizontal="right" vertical="center"/>
    </xf>
    <xf numFmtId="38" fontId="17" fillId="0" borderId="8" xfId="1" applyFont="1" applyBorder="1" applyAlignment="1">
      <alignment horizontal="right" vertical="center"/>
    </xf>
    <xf numFmtId="38" fontId="17" fillId="0" borderId="2" xfId="1" applyFont="1" applyBorder="1" applyAlignment="1">
      <alignment horizontal="right" vertical="center"/>
    </xf>
    <xf numFmtId="38" fontId="17" fillId="0" borderId="4" xfId="1" applyFont="1" applyBorder="1" applyAlignment="1">
      <alignment horizontal="right" vertical="center"/>
    </xf>
    <xf numFmtId="38" fontId="6" fillId="0" borderId="8" xfId="1" applyFont="1" applyBorder="1" applyAlignment="1">
      <alignment horizontal="distributed" vertical="center" justifyLastLine="1"/>
    </xf>
    <xf numFmtId="38" fontId="21" fillId="0" borderId="8" xfId="1" applyFont="1" applyBorder="1" applyAlignment="1">
      <alignment horizontal="right" vertical="center"/>
    </xf>
    <xf numFmtId="38" fontId="22" fillId="0" borderId="8" xfId="1" applyFont="1" applyBorder="1" applyAlignment="1">
      <alignment horizontal="right" vertical="center"/>
    </xf>
    <xf numFmtId="38" fontId="23" fillId="0" borderId="8" xfId="1" applyFont="1" applyBorder="1" applyAlignment="1">
      <alignment horizontal="right" vertical="center"/>
    </xf>
    <xf numFmtId="38" fontId="23" fillId="0" borderId="8" xfId="1" applyFont="1" applyFill="1" applyBorder="1" applyAlignment="1">
      <alignment horizontal="right" vertical="center"/>
    </xf>
    <xf numFmtId="38" fontId="17" fillId="0" borderId="2" xfId="1" applyFont="1" applyFill="1" applyBorder="1" applyAlignment="1">
      <alignment horizontal="right" vertical="center"/>
    </xf>
    <xf numFmtId="38" fontId="24" fillId="0" borderId="8" xfId="1" applyFont="1" applyBorder="1" applyAlignment="1">
      <alignment horizontal="right" vertical="center"/>
    </xf>
    <xf numFmtId="38" fontId="24" fillId="0" borderId="2" xfId="1" applyFont="1" applyBorder="1" applyAlignment="1">
      <alignment horizontal="right" vertical="center"/>
    </xf>
    <xf numFmtId="38" fontId="6" fillId="0" borderId="8" xfId="1" applyFont="1" applyFill="1" applyBorder="1" applyAlignment="1">
      <alignment horizontal="distributed" vertical="center" justifyLastLine="1"/>
    </xf>
    <xf numFmtId="38" fontId="17" fillId="0" borderId="8" xfId="1" applyFont="1" applyBorder="1" applyAlignment="1">
      <alignment horizontal="left" vertical="center"/>
    </xf>
    <xf numFmtId="38" fontId="16" fillId="0" borderId="8" xfId="1" applyFont="1" applyBorder="1" applyAlignment="1">
      <alignment horizontal="center" vertical="center" justifyLastLine="1"/>
    </xf>
    <xf numFmtId="38" fontId="16" fillId="0" borderId="2" xfId="1" applyFont="1" applyBorder="1" applyAlignment="1">
      <alignment horizontal="center" vertical="center" justifyLastLine="1"/>
    </xf>
    <xf numFmtId="38" fontId="16" fillId="0" borderId="4" xfId="1" applyFont="1" applyBorder="1" applyAlignment="1">
      <alignment horizontal="center" vertical="center" justifyLastLine="1"/>
    </xf>
    <xf numFmtId="38" fontId="17" fillId="0" borderId="0" xfId="1" applyFont="1" applyAlignment="1">
      <alignment horizontal="center"/>
    </xf>
    <xf numFmtId="38" fontId="3" fillId="0" borderId="0" xfId="1" applyFont="1" applyFill="1"/>
    <xf numFmtId="38" fontId="3" fillId="0" borderId="0" xfId="1" applyFont="1" applyFill="1" applyBorder="1"/>
    <xf numFmtId="38" fontId="27" fillId="0" borderId="0" xfId="1" applyFont="1" applyFill="1" applyBorder="1"/>
    <xf numFmtId="38" fontId="16" fillId="0" borderId="0" xfId="1" applyFont="1" applyFill="1" applyBorder="1"/>
    <xf numFmtId="38" fontId="3" fillId="0" borderId="0" xfId="1" applyFont="1" applyFill="1" applyAlignment="1">
      <alignment horizontal="left"/>
    </xf>
    <xf numFmtId="38" fontId="4" fillId="0" borderId="0" xfId="1" applyFont="1" applyFill="1"/>
    <xf numFmtId="38" fontId="6" fillId="0" borderId="0" xfId="1" applyFont="1" applyFill="1"/>
    <xf numFmtId="38" fontId="4" fillId="0" borderId="0" xfId="1" applyFont="1" applyFill="1" applyAlignment="1">
      <alignment horizontal="left"/>
    </xf>
    <xf numFmtId="38" fontId="28" fillId="0" borderId="0" xfId="1" applyFont="1" applyFill="1" applyBorder="1"/>
    <xf numFmtId="38" fontId="29" fillId="0" borderId="0" xfId="1" applyFont="1" applyFill="1"/>
    <xf numFmtId="0" fontId="30" fillId="0" borderId="0" xfId="0" applyFont="1"/>
    <xf numFmtId="38" fontId="30" fillId="0" borderId="0" xfId="0" applyNumberFormat="1" applyFont="1"/>
    <xf numFmtId="38" fontId="29" fillId="0" borderId="0" xfId="1" applyFont="1" applyFill="1" applyAlignment="1">
      <alignment horizontal="left"/>
    </xf>
    <xf numFmtId="38" fontId="0" fillId="0" borderId="0" xfId="0" applyNumberFormat="1"/>
    <xf numFmtId="38" fontId="16" fillId="0" borderId="0" xfId="1" applyFont="1" applyFill="1"/>
    <xf numFmtId="38" fontId="4" fillId="0" borderId="0" xfId="1" applyFont="1" applyFill="1" applyBorder="1" applyAlignment="1">
      <alignment horizontal="center" vertical="center" shrinkToFit="1"/>
    </xf>
    <xf numFmtId="179" fontId="4" fillId="0" borderId="0" xfId="1" applyNumberFormat="1" applyFont="1" applyFill="1"/>
    <xf numFmtId="38" fontId="4" fillId="0" borderId="0" xfId="1" applyFont="1" applyFill="1" applyBorder="1"/>
    <xf numFmtId="0" fontId="4" fillId="0" borderId="2" xfId="0" applyFont="1" applyBorder="1" applyAlignment="1">
      <alignment horizontal="right"/>
    </xf>
    <xf numFmtId="38" fontId="4" fillId="0" borderId="3" xfId="1" applyFont="1" applyFill="1" applyBorder="1" applyAlignment="1">
      <alignment horizontal="right"/>
    </xf>
    <xf numFmtId="38" fontId="4" fillId="0" borderId="3" xfId="1" applyFont="1" applyFill="1" applyBorder="1"/>
    <xf numFmtId="38" fontId="4" fillId="0" borderId="3" xfId="1" applyFont="1" applyFill="1" applyBorder="1" applyAlignment="1">
      <alignment horizontal="center"/>
    </xf>
    <xf numFmtId="38" fontId="4" fillId="0" borderId="7" xfId="1" applyFont="1" applyFill="1" applyBorder="1"/>
    <xf numFmtId="38" fontId="4" fillId="0" borderId="10" xfId="1" applyFont="1" applyFill="1" applyBorder="1" applyAlignment="1">
      <alignment horizontal="center"/>
    </xf>
    <xf numFmtId="38" fontId="31" fillId="0" borderId="11" xfId="1" applyFont="1" applyFill="1" applyBorder="1" applyAlignment="1">
      <alignment horizontal="left"/>
    </xf>
    <xf numFmtId="38" fontId="29" fillId="0" borderId="12" xfId="1" applyFont="1" applyFill="1" applyBorder="1"/>
    <xf numFmtId="38" fontId="4" fillId="0" borderId="13" xfId="1" applyFont="1" applyFill="1" applyBorder="1"/>
    <xf numFmtId="38" fontId="4" fillId="0" borderId="13" xfId="1" applyFont="1" applyFill="1" applyBorder="1" applyAlignment="1">
      <alignment horizontal="distributed" vertical="center" justifyLastLine="1"/>
    </xf>
    <xf numFmtId="38" fontId="4" fillId="0" borderId="12" xfId="1" applyFont="1" applyFill="1" applyBorder="1"/>
    <xf numFmtId="38" fontId="4" fillId="0" borderId="13" xfId="1" applyFont="1" applyFill="1" applyBorder="1" applyAlignment="1">
      <alignment horizontal="center"/>
    </xf>
    <xf numFmtId="38" fontId="29" fillId="0" borderId="4" xfId="1" applyFont="1" applyFill="1" applyBorder="1"/>
    <xf numFmtId="38" fontId="4" fillId="0" borderId="8" xfId="1" applyFont="1" applyFill="1" applyBorder="1"/>
    <xf numFmtId="38" fontId="4"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xf>
    <xf numFmtId="38" fontId="29" fillId="0" borderId="4" xfId="1" applyFont="1" applyFill="1" applyBorder="1" applyProtection="1"/>
    <xf numFmtId="38" fontId="4" fillId="0" borderId="8" xfId="1" applyFont="1" applyFill="1" applyBorder="1" applyProtection="1"/>
    <xf numFmtId="38" fontId="4" fillId="0" borderId="2" xfId="1" applyFont="1" applyFill="1" applyBorder="1" applyAlignment="1" applyProtection="1">
      <alignment horizontal="distributed" vertical="center" justifyLastLine="1"/>
    </xf>
    <xf numFmtId="38" fontId="4" fillId="0" borderId="8" xfId="1" applyFont="1" applyFill="1" applyBorder="1" applyAlignment="1">
      <alignment horizontal="distributed" vertical="center" justifyLastLine="1"/>
    </xf>
    <xf numFmtId="38" fontId="4" fillId="0" borderId="4" xfId="1" applyFont="1" applyFill="1" applyBorder="1" applyProtection="1"/>
    <xf numFmtId="38" fontId="4" fillId="0" borderId="4" xfId="1" applyFont="1" applyFill="1" applyBorder="1"/>
    <xf numFmtId="38" fontId="32" fillId="0" borderId="8" xfId="1" applyFont="1" applyFill="1" applyBorder="1" applyAlignment="1">
      <alignment vertical="center"/>
    </xf>
    <xf numFmtId="38" fontId="31" fillId="0" borderId="11" xfId="1" applyFont="1" applyFill="1" applyBorder="1" applyAlignment="1" applyProtection="1">
      <alignment horizontal="left"/>
      <protection locked="0"/>
    </xf>
    <xf numFmtId="38" fontId="29" fillId="0" borderId="4" xfId="1" applyFont="1" applyFill="1" applyBorder="1" applyProtection="1">
      <protection locked="0"/>
    </xf>
    <xf numFmtId="38" fontId="16" fillId="0" borderId="8" xfId="1" applyFont="1" applyFill="1" applyBorder="1" applyAlignment="1">
      <alignment horizontal="distributed" vertical="center" justifyLastLine="1"/>
    </xf>
    <xf numFmtId="38" fontId="4" fillId="0" borderId="2" xfId="1" applyFont="1" applyFill="1" applyBorder="1" applyAlignment="1" applyProtection="1">
      <alignment horizontal="center"/>
    </xf>
    <xf numFmtId="38" fontId="32" fillId="0" borderId="8" xfId="1" applyFont="1" applyFill="1" applyBorder="1" applyAlignment="1" applyProtection="1">
      <alignment vertical="center"/>
    </xf>
    <xf numFmtId="38" fontId="16" fillId="0" borderId="8" xfId="1" applyFont="1" applyFill="1" applyBorder="1" applyAlignment="1">
      <alignment horizontal="center"/>
    </xf>
    <xf numFmtId="38" fontId="28" fillId="0" borderId="8" xfId="1" applyFont="1" applyFill="1" applyBorder="1"/>
    <xf numFmtId="38" fontId="27" fillId="0" borderId="8" xfId="1" applyFont="1" applyFill="1" applyBorder="1" applyAlignment="1" applyProtection="1">
      <alignment vertical="center"/>
    </xf>
    <xf numFmtId="38" fontId="34" fillId="0" borderId="2" xfId="1" applyFont="1" applyFill="1" applyBorder="1" applyAlignment="1" applyProtection="1">
      <alignment horizontal="center" vertical="center"/>
    </xf>
    <xf numFmtId="38" fontId="28" fillId="0" borderId="8" xfId="1" applyFont="1" applyFill="1" applyBorder="1" applyProtection="1"/>
    <xf numFmtId="38" fontId="28" fillId="0" borderId="8" xfId="1" applyFont="1" applyFill="1" applyBorder="1" applyAlignment="1">
      <alignment vertical="center"/>
    </xf>
    <xf numFmtId="38" fontId="16" fillId="0" borderId="8" xfId="1" applyFont="1" applyFill="1" applyBorder="1" applyAlignment="1">
      <alignment horizontal="center" vertical="center"/>
    </xf>
    <xf numFmtId="38" fontId="16" fillId="0" borderId="8" xfId="1" applyFont="1" applyFill="1" applyBorder="1" applyAlignment="1">
      <alignment horizontal="center" vertical="center" shrinkToFit="1"/>
    </xf>
    <xf numFmtId="38" fontId="35" fillId="0" borderId="2" xfId="1" applyFont="1" applyFill="1" applyBorder="1" applyAlignment="1" applyProtection="1">
      <alignment horizontal="center" vertical="center"/>
    </xf>
    <xf numFmtId="38" fontId="36" fillId="0" borderId="8" xfId="1" applyFont="1" applyFill="1" applyBorder="1" applyAlignment="1" applyProtection="1">
      <alignment vertical="center"/>
    </xf>
    <xf numFmtId="38" fontId="16" fillId="0" borderId="8" xfId="1" applyFont="1" applyFill="1" applyBorder="1" applyAlignment="1" applyProtection="1">
      <alignment horizontal="distributed" vertical="center" justifyLastLine="1"/>
    </xf>
    <xf numFmtId="38" fontId="33" fillId="0" borderId="8" xfId="1" applyFont="1" applyFill="1" applyBorder="1" applyAlignment="1">
      <alignment horizontal="center" vertical="center"/>
    </xf>
    <xf numFmtId="38" fontId="4" fillId="0" borderId="2" xfId="1" applyFont="1" applyFill="1" applyBorder="1"/>
    <xf numFmtId="38" fontId="38" fillId="0" borderId="0" xfId="1" applyFont="1" applyFill="1" applyBorder="1"/>
    <xf numFmtId="38" fontId="4" fillId="0" borderId="0" xfId="1" applyFont="1" applyFill="1" applyBorder="1" applyAlignment="1">
      <alignment horizontal="center"/>
    </xf>
    <xf numFmtId="38" fontId="29" fillId="0" borderId="0" xfId="1" applyFont="1" applyFill="1" applyBorder="1"/>
    <xf numFmtId="38" fontId="4" fillId="0" borderId="0" xfId="1" applyFont="1" applyFill="1" applyBorder="1" applyAlignment="1">
      <alignment horizontal="distributed" vertical="center" justifyLastLine="1"/>
    </xf>
    <xf numFmtId="38" fontId="39" fillId="0" borderId="0" xfId="1" applyFont="1" applyFill="1" applyBorder="1"/>
    <xf numFmtId="38" fontId="40" fillId="0" borderId="0" xfId="1" applyFont="1" applyFill="1" applyBorder="1" applyAlignment="1">
      <alignment horizontal="center" vertical="center"/>
    </xf>
    <xf numFmtId="38" fontId="41" fillId="0" borderId="8" xfId="1" applyFont="1" applyFill="1" applyBorder="1" applyProtection="1"/>
    <xf numFmtId="38" fontId="16" fillId="0" borderId="0" xfId="1" applyFont="1" applyFill="1" applyBorder="1" applyAlignment="1">
      <alignment horizontal="center" vertical="center"/>
    </xf>
    <xf numFmtId="38" fontId="29" fillId="0" borderId="4" xfId="1" applyFont="1" applyFill="1" applyBorder="1" applyAlignment="1">
      <alignment shrinkToFit="1"/>
    </xf>
    <xf numFmtId="38" fontId="42" fillId="0" borderId="11" xfId="1" applyFont="1" applyFill="1" applyBorder="1" applyAlignment="1">
      <alignment horizontal="left"/>
    </xf>
    <xf numFmtId="38" fontId="43" fillId="0" borderId="4" xfId="1" applyFont="1" applyFill="1" applyBorder="1"/>
    <xf numFmtId="38" fontId="44" fillId="0" borderId="8" xfId="1" applyFont="1" applyFill="1" applyBorder="1"/>
    <xf numFmtId="38" fontId="32" fillId="0" borderId="8" xfId="1" applyFont="1" applyFill="1" applyBorder="1" applyAlignment="1">
      <alignment horizontal="left" vertical="center" justifyLastLine="1"/>
    </xf>
    <xf numFmtId="38" fontId="34" fillId="0" borderId="8" xfId="1" applyFont="1" applyFill="1" applyBorder="1" applyAlignment="1" applyProtection="1">
      <alignment horizontal="center" vertical="center"/>
    </xf>
    <xf numFmtId="38" fontId="29" fillId="0" borderId="4" xfId="1" applyFont="1" applyFill="1" applyBorder="1" applyAlignment="1" applyProtection="1">
      <alignment shrinkToFit="1"/>
    </xf>
    <xf numFmtId="38" fontId="4" fillId="0" borderId="8" xfId="1" applyFont="1" applyFill="1" applyBorder="1" applyAlignment="1" applyProtection="1">
      <alignment horizontal="distributed" vertical="center" justifyLastLine="1"/>
    </xf>
    <xf numFmtId="38" fontId="45" fillId="0" borderId="11" xfId="1" applyFont="1" applyFill="1" applyBorder="1" applyAlignment="1">
      <alignment horizontal="left"/>
    </xf>
    <xf numFmtId="38" fontId="46" fillId="0" borderId="4" xfId="1" applyFont="1" applyFill="1" applyBorder="1"/>
    <xf numFmtId="38" fontId="46" fillId="0" borderId="8" xfId="1" applyFont="1" applyFill="1" applyBorder="1"/>
    <xf numFmtId="38" fontId="47" fillId="0" borderId="11" xfId="1" applyFont="1" applyFill="1" applyBorder="1" applyAlignment="1">
      <alignment horizontal="left"/>
    </xf>
    <xf numFmtId="38" fontId="48" fillId="0" borderId="4" xfId="1" applyFont="1" applyFill="1" applyBorder="1"/>
    <xf numFmtId="38" fontId="49" fillId="0" borderId="8" xfId="1" applyFont="1" applyFill="1" applyBorder="1" applyAlignment="1">
      <alignment vertical="center"/>
    </xf>
    <xf numFmtId="38" fontId="28" fillId="0" borderId="11" xfId="1" applyFont="1" applyFill="1" applyBorder="1" applyAlignment="1">
      <alignment horizontal="left" vertical="center" shrinkToFit="1"/>
    </xf>
    <xf numFmtId="38" fontId="28" fillId="0" borderId="4" xfId="1" applyFont="1" applyFill="1" applyBorder="1" applyAlignment="1">
      <alignment horizontal="left" vertical="center" shrinkToFit="1"/>
    </xf>
    <xf numFmtId="38" fontId="50" fillId="0" borderId="8" xfId="1" applyFont="1" applyFill="1" applyBorder="1" applyAlignment="1">
      <alignment horizontal="distributed" vertical="center" justifyLastLine="1"/>
    </xf>
    <xf numFmtId="38" fontId="45" fillId="0" borderId="8" xfId="1" applyFont="1" applyFill="1" applyBorder="1" applyAlignment="1">
      <alignment vertical="center"/>
    </xf>
    <xf numFmtId="38" fontId="16"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vertical="center"/>
      <protection locked="0"/>
    </xf>
    <xf numFmtId="38" fontId="51" fillId="0" borderId="8" xfId="1" applyFont="1" applyFill="1" applyBorder="1" applyAlignment="1">
      <alignment horizontal="center" vertical="center"/>
    </xf>
    <xf numFmtId="38" fontId="31" fillId="0" borderId="11" xfId="1" applyFont="1" applyFill="1" applyBorder="1" applyAlignment="1" applyProtection="1">
      <alignment horizontal="left" vertical="center" justifyLastLine="1"/>
      <protection locked="0"/>
    </xf>
    <xf numFmtId="38" fontId="4" fillId="0" borderId="8" xfId="1" applyFont="1" applyFill="1" applyBorder="1" applyAlignment="1">
      <alignment horizontal="right"/>
    </xf>
    <xf numFmtId="38" fontId="33" fillId="0" borderId="8" xfId="1" applyFont="1" applyFill="1" applyBorder="1" applyAlignment="1" applyProtection="1">
      <alignment horizontal="center" vertical="center"/>
    </xf>
    <xf numFmtId="38" fontId="50" fillId="0" borderId="8" xfId="1" applyFont="1" applyFill="1" applyBorder="1" applyAlignment="1">
      <alignment horizontal="distributed" vertical="center" justifyLastLine="1" shrinkToFit="1"/>
    </xf>
    <xf numFmtId="38" fontId="4" fillId="0" borderId="4" xfId="1" applyFont="1" applyFill="1" applyBorder="1" applyAlignment="1">
      <alignment horizontal="center"/>
    </xf>
    <xf numFmtId="38" fontId="46" fillId="0" borderId="8" xfId="1" applyFont="1" applyFill="1" applyBorder="1" applyProtection="1"/>
    <xf numFmtId="38" fontId="48" fillId="0" borderId="4" xfId="1" applyFont="1" applyFill="1" applyBorder="1" applyProtection="1"/>
    <xf numFmtId="38" fontId="51" fillId="0" borderId="8" xfId="1" applyFont="1" applyFill="1" applyBorder="1"/>
    <xf numFmtId="38" fontId="4" fillId="0" borderId="4" xfId="1" applyFont="1" applyFill="1" applyBorder="1" applyAlignment="1" applyProtection="1">
      <alignment horizontal="center"/>
    </xf>
    <xf numFmtId="38" fontId="16" fillId="0" borderId="8" xfId="1" applyFont="1" applyFill="1" applyBorder="1" applyAlignment="1" applyProtection="1">
      <alignment horizontal="center"/>
    </xf>
    <xf numFmtId="38" fontId="29" fillId="0" borderId="4" xfId="1" applyFont="1" applyFill="1" applyBorder="1" applyAlignment="1" applyProtection="1">
      <alignment horizontal="right"/>
      <protection locked="0"/>
    </xf>
    <xf numFmtId="38" fontId="44" fillId="0" borderId="8" xfId="1" applyFont="1" applyFill="1" applyBorder="1" applyProtection="1"/>
    <xf numFmtId="38" fontId="37" fillId="0" borderId="8" xfId="1" applyFont="1" applyFill="1" applyBorder="1" applyAlignment="1">
      <alignment horizontal="distributed" vertical="center" justifyLastLine="1" shrinkToFit="1"/>
    </xf>
    <xf numFmtId="38" fontId="4" fillId="0" borderId="8" xfId="1" applyFont="1" applyFill="1" applyBorder="1" applyAlignment="1">
      <alignment horizontal="center" vertical="center"/>
    </xf>
    <xf numFmtId="38" fontId="37" fillId="0" borderId="8" xfId="1" applyFont="1" applyFill="1" applyBorder="1" applyAlignment="1">
      <alignment horizontal="center" vertical="center" shrinkToFit="1"/>
    </xf>
    <xf numFmtId="38" fontId="4" fillId="0" borderId="0" xfId="1" applyFont="1" applyFill="1" applyBorder="1" applyAlignment="1">
      <alignment horizontal="center" vertical="center"/>
    </xf>
    <xf numFmtId="38" fontId="4" fillId="0" borderId="8" xfId="1" applyFont="1" applyFill="1" applyBorder="1" applyAlignment="1">
      <alignment horizontal="distributed" vertical="center" justifyLastLine="1" shrinkToFit="1"/>
    </xf>
    <xf numFmtId="38" fontId="29" fillId="0" borderId="4" xfId="1" applyFont="1" applyFill="1" applyBorder="1" applyAlignment="1">
      <alignment horizontal="center"/>
    </xf>
    <xf numFmtId="38" fontId="10" fillId="0" borderId="4" xfId="1" applyFont="1" applyFill="1" applyBorder="1" applyAlignment="1" applyProtection="1">
      <alignment horizontal="distributed" vertical="center" justifyLastLine="1"/>
    </xf>
    <xf numFmtId="38" fontId="4" fillId="0" borderId="8" xfId="1" applyFont="1" applyFill="1" applyBorder="1" applyAlignment="1">
      <alignment horizontal="center"/>
    </xf>
    <xf numFmtId="38" fontId="4" fillId="0" borderId="8" xfId="1" applyFont="1" applyFill="1" applyBorder="1" applyAlignment="1">
      <alignment horizontal="center" vertical="center" shrinkToFit="1"/>
    </xf>
    <xf numFmtId="38" fontId="4" fillId="0" borderId="8" xfId="1" applyFont="1" applyFill="1" applyBorder="1" applyAlignment="1">
      <alignment horizontal="right" vertical="center"/>
    </xf>
    <xf numFmtId="38" fontId="4" fillId="0" borderId="11" xfId="1" applyFont="1" applyFill="1" applyBorder="1" applyAlignment="1">
      <alignment horizontal="left"/>
    </xf>
    <xf numFmtId="38" fontId="4" fillId="0" borderId="8" xfId="1" applyFont="1" applyFill="1" applyBorder="1" applyAlignment="1">
      <alignment horizontal="distributed" vertical="distributed" justifyLastLine="1" shrinkToFit="1"/>
    </xf>
    <xf numFmtId="38" fontId="4" fillId="0" borderId="8" xfId="1" applyFont="1" applyFill="1" applyBorder="1" applyAlignment="1">
      <alignment horizontal="centerContinuous" vertical="center"/>
    </xf>
    <xf numFmtId="38" fontId="33" fillId="0" borderId="8" xfId="1" applyFont="1" applyFill="1" applyBorder="1" applyAlignment="1">
      <alignment horizontal="distributed" vertical="center" justifyLastLine="1"/>
    </xf>
    <xf numFmtId="38" fontId="4" fillId="0" borderId="4"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0" xfId="1" applyFont="1" applyFill="1" applyAlignment="1">
      <alignment horizontal="center"/>
    </xf>
    <xf numFmtId="38" fontId="4" fillId="0" borderId="0" xfId="1" applyFont="1" applyFill="1" applyAlignment="1"/>
    <xf numFmtId="38" fontId="10" fillId="0" borderId="0" xfId="1" applyFont="1" applyFill="1"/>
    <xf numFmtId="38" fontId="10" fillId="0" borderId="0" xfId="1" applyFont="1" applyFill="1" applyBorder="1"/>
    <xf numFmtId="38" fontId="54" fillId="0" borderId="0" xfId="1" applyFont="1" applyFill="1" applyBorder="1"/>
    <xf numFmtId="38" fontId="3" fillId="0" borderId="0" xfId="1" applyFont="1" applyFill="1" applyAlignment="1">
      <alignment horizontal="right"/>
    </xf>
    <xf numFmtId="38" fontId="3" fillId="0" borderId="0" xfId="1" applyFont="1" applyFill="1" applyBorder="1" applyAlignment="1">
      <alignment horizontal="right"/>
    </xf>
    <xf numFmtId="38" fontId="31" fillId="0" borderId="0" xfId="1" applyFont="1" applyFill="1" applyBorder="1" applyAlignment="1">
      <alignment horizontal="center" vertical="center"/>
    </xf>
    <xf numFmtId="38" fontId="33" fillId="0" borderId="0" xfId="1" applyFont="1" applyFill="1" applyBorder="1" applyAlignment="1">
      <alignment horizontal="center" vertical="center" justifyLastLine="1"/>
    </xf>
    <xf numFmtId="38" fontId="0" fillId="0" borderId="0" xfId="1" applyFont="1" applyFill="1" applyAlignment="1">
      <alignment horizontal="right"/>
    </xf>
    <xf numFmtId="38" fontId="4" fillId="0" borderId="0" xfId="1" applyFont="1" applyFill="1" applyAlignment="1">
      <alignment horizontal="right"/>
    </xf>
    <xf numFmtId="38" fontId="63" fillId="0" borderId="0" xfId="1" applyFont="1" applyFill="1" applyAlignment="1">
      <alignment horizontal="right"/>
    </xf>
    <xf numFmtId="38" fontId="63" fillId="0" borderId="0" xfId="1" applyFont="1" applyFill="1"/>
    <xf numFmtId="38" fontId="63" fillId="0" borderId="0" xfId="1" applyFont="1" applyFill="1" applyBorder="1" applyAlignment="1">
      <alignment horizontal="right"/>
    </xf>
    <xf numFmtId="38" fontId="16" fillId="0" borderId="0" xfId="1" applyFont="1" applyFill="1" applyAlignment="1">
      <alignment horizontal="right"/>
    </xf>
    <xf numFmtId="181" fontId="4" fillId="0" borderId="0" xfId="1" applyNumberFormat="1" applyFont="1" applyFill="1"/>
    <xf numFmtId="38" fontId="4" fillId="0" borderId="0" xfId="1" applyFont="1" applyFill="1" applyAlignment="1">
      <alignment horizontal="distributed" vertical="center" justifyLastLine="1"/>
    </xf>
    <xf numFmtId="38" fontId="31" fillId="0" borderId="11" xfId="1" applyFont="1" applyFill="1" applyBorder="1" applyAlignment="1">
      <alignment horizontal="left" vertical="center" justifyLastLine="1"/>
    </xf>
    <xf numFmtId="38" fontId="29" fillId="0" borderId="4" xfId="1" applyFont="1" applyFill="1" applyBorder="1" applyAlignment="1">
      <alignment horizontal="right" vertical="center" justifyLastLine="1"/>
    </xf>
    <xf numFmtId="38" fontId="4" fillId="0" borderId="8" xfId="1" applyFont="1" applyFill="1" applyBorder="1" applyAlignment="1">
      <alignment horizontal="right" vertical="center" justifyLastLine="1"/>
    </xf>
    <xf numFmtId="38" fontId="4" fillId="0" borderId="4" xfId="1" applyFont="1" applyFill="1" applyBorder="1" applyAlignment="1">
      <alignment horizontal="right" vertical="center" justifyLastLine="1"/>
    </xf>
    <xf numFmtId="38" fontId="29" fillId="0" borderId="12" xfId="1" applyFont="1" applyFill="1" applyBorder="1" applyAlignment="1">
      <alignment horizontal="right" vertical="center" justifyLastLine="1"/>
    </xf>
    <xf numFmtId="38" fontId="64" fillId="0" borderId="11" xfId="1" applyFont="1" applyFill="1" applyBorder="1" applyAlignment="1">
      <alignment horizontal="left" vertical="center" justifyLastLine="1"/>
    </xf>
    <xf numFmtId="38" fontId="33" fillId="0" borderId="8" xfId="1" applyFont="1" applyFill="1" applyBorder="1" applyAlignment="1">
      <alignment horizontal="left" vertical="center" justifyLastLine="1"/>
    </xf>
    <xf numFmtId="38" fontId="16" fillId="0" borderId="8" xfId="1" applyFont="1" applyFill="1" applyBorder="1"/>
    <xf numFmtId="38" fontId="31" fillId="0" borderId="8" xfId="1" applyFont="1" applyFill="1" applyBorder="1" applyAlignment="1">
      <alignment horizontal="center" vertical="center"/>
    </xf>
    <xf numFmtId="38" fontId="37" fillId="0" borderId="8" xfId="1" applyFont="1" applyFill="1" applyBorder="1" applyAlignment="1" applyProtection="1">
      <alignment horizontal="center" vertical="center"/>
    </xf>
    <xf numFmtId="38" fontId="31" fillId="0" borderId="8" xfId="1" applyFont="1" applyFill="1" applyBorder="1" applyAlignment="1">
      <alignment horizontal="distributed" vertical="center" justifyLastLine="1"/>
    </xf>
    <xf numFmtId="38" fontId="37" fillId="0" borderId="8" xfId="1" applyFont="1" applyFill="1" applyBorder="1" applyAlignment="1">
      <alignment horizontal="center" vertical="center"/>
    </xf>
    <xf numFmtId="38" fontId="31" fillId="0" borderId="18" xfId="1" applyFont="1" applyFill="1" applyBorder="1" applyAlignment="1">
      <alignment horizontal="left" vertical="center" justifyLastLine="1"/>
    </xf>
    <xf numFmtId="38" fontId="29" fillId="0" borderId="4" xfId="1" applyFont="1" applyFill="1" applyBorder="1" applyAlignment="1">
      <alignment horizontal="right"/>
    </xf>
    <xf numFmtId="38" fontId="66" fillId="0" borderId="4" xfId="1" applyFont="1" applyFill="1" applyBorder="1" applyAlignment="1">
      <alignment horizontal="left"/>
    </xf>
    <xf numFmtId="38" fontId="16" fillId="0" borderId="8" xfId="1" applyFont="1" applyFill="1" applyBorder="1" applyAlignment="1">
      <alignment horizontal="left"/>
    </xf>
    <xf numFmtId="38" fontId="29" fillId="0" borderId="4" xfId="1" applyFont="1" applyFill="1" applyBorder="1" applyAlignment="1" applyProtection="1">
      <alignment horizontal="right" vertical="center" justifyLastLine="1"/>
      <protection locked="0"/>
    </xf>
    <xf numFmtId="38" fontId="33" fillId="0" borderId="8" xfId="1" applyFont="1" applyFill="1" applyBorder="1" applyAlignment="1">
      <alignment horizontal="left" vertical="center"/>
    </xf>
    <xf numFmtId="38" fontId="4" fillId="0" borderId="0" xfId="1" applyFont="1" applyFill="1" applyBorder="1" applyAlignment="1">
      <alignment horizontal="right" vertical="center" justifyLastLine="1"/>
    </xf>
    <xf numFmtId="38" fontId="4" fillId="0" borderId="3" xfId="1" applyFont="1" applyFill="1" applyBorder="1" applyAlignment="1">
      <alignment horizontal="right" vertical="center" justifyLastLine="1"/>
    </xf>
    <xf numFmtId="38" fontId="4" fillId="0" borderId="3"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13" xfId="1" applyFont="1" applyFill="1" applyBorder="1" applyAlignment="1">
      <alignment horizontal="right" vertical="center" justifyLastLine="1"/>
    </xf>
    <xf numFmtId="38" fontId="4" fillId="0" borderId="17" xfId="1" applyFont="1" applyFill="1" applyBorder="1" applyAlignment="1">
      <alignment horizontal="distributed" vertical="center" justifyLastLine="1"/>
    </xf>
    <xf numFmtId="38" fontId="4" fillId="0" borderId="12" xfId="1" applyFont="1" applyFill="1" applyBorder="1" applyAlignment="1">
      <alignment horizontal="right" vertical="center" justifyLastLine="1"/>
    </xf>
    <xf numFmtId="38" fontId="31" fillId="0" borderId="19" xfId="1" applyFont="1" applyFill="1" applyBorder="1" applyAlignment="1">
      <alignment horizontal="left" vertical="center" justifyLastLine="1"/>
    </xf>
    <xf numFmtId="38" fontId="67" fillId="0" borderId="12" xfId="1" applyFont="1" applyFill="1" applyBorder="1" applyAlignment="1">
      <alignment horizontal="right" vertical="center" justifyLastLine="1"/>
    </xf>
    <xf numFmtId="38" fontId="27" fillId="0" borderId="8" xfId="1" applyFont="1" applyFill="1" applyBorder="1" applyAlignment="1">
      <alignment vertical="center"/>
    </xf>
    <xf numFmtId="38" fontId="27" fillId="0" borderId="11" xfId="1" applyFont="1" applyFill="1" applyBorder="1" applyAlignment="1">
      <alignment horizontal="left" vertical="center" justifyLastLine="1"/>
    </xf>
    <xf numFmtId="38" fontId="68" fillId="0" borderId="4" xfId="1" applyFont="1" applyFill="1" applyBorder="1" applyAlignment="1">
      <alignment horizontal="right" vertical="center" justifyLastLine="1"/>
    </xf>
    <xf numFmtId="38" fontId="69" fillId="0" borderId="13" xfId="1" applyFont="1" applyFill="1" applyBorder="1" applyAlignment="1">
      <alignment horizontal="right" vertical="center" justifyLastLine="1"/>
    </xf>
    <xf numFmtId="38" fontId="31" fillId="0" borderId="19" xfId="1" applyFont="1" applyFill="1" applyBorder="1" applyAlignment="1" applyProtection="1">
      <alignment horizontal="left" vertical="center" justifyLastLine="1"/>
      <protection locked="0"/>
    </xf>
    <xf numFmtId="38" fontId="29" fillId="0" borderId="12" xfId="1" applyFont="1" applyFill="1" applyBorder="1" applyAlignment="1" applyProtection="1">
      <alignment horizontal="right" vertical="center" justifyLastLine="1"/>
      <protection locked="0"/>
    </xf>
    <xf numFmtId="38" fontId="47" fillId="0" borderId="11" xfId="1" applyFont="1" applyFill="1" applyBorder="1" applyAlignment="1">
      <alignment horizontal="left" vertical="center" justifyLastLine="1"/>
    </xf>
    <xf numFmtId="38" fontId="43" fillId="0" borderId="4" xfId="1" applyFont="1" applyFill="1" applyBorder="1" applyAlignment="1">
      <alignment horizontal="right" vertical="center" justifyLastLine="1"/>
    </xf>
    <xf numFmtId="38" fontId="44" fillId="0" borderId="13" xfId="1" applyFont="1" applyFill="1" applyBorder="1" applyAlignment="1">
      <alignment horizontal="right" vertical="center" justifyLastLine="1"/>
    </xf>
    <xf numFmtId="38" fontId="4" fillId="0" borderId="2" xfId="1" applyFont="1" applyFill="1" applyBorder="1" applyAlignment="1">
      <alignment vertical="center" shrinkToFit="1"/>
    </xf>
    <xf numFmtId="38" fontId="31" fillId="0" borderId="11" xfId="1" applyFont="1" applyFill="1" applyBorder="1" applyAlignment="1" applyProtection="1">
      <alignment horizontal="left" vertical="center" justifyLastLine="1"/>
    </xf>
    <xf numFmtId="38" fontId="10" fillId="0" borderId="4" xfId="1" applyFont="1" applyFill="1" applyBorder="1" applyAlignment="1">
      <alignment horizontal="right" vertical="center" justifyLastLine="1"/>
    </xf>
    <xf numFmtId="38" fontId="67" fillId="0" borderId="4" xfId="1" applyFont="1" applyFill="1" applyBorder="1" applyAlignment="1">
      <alignment horizontal="right" vertical="center" justifyLastLine="1"/>
    </xf>
    <xf numFmtId="38" fontId="10" fillId="0" borderId="8" xfId="1" applyFont="1" applyFill="1" applyBorder="1" applyAlignment="1">
      <alignment horizontal="right" vertical="center" justifyLastLine="1"/>
    </xf>
    <xf numFmtId="38" fontId="10" fillId="0" borderId="8" xfId="1" applyFont="1" applyFill="1" applyBorder="1" applyAlignment="1">
      <alignment horizontal="distributed" vertical="center" justifyLastLine="1"/>
    </xf>
    <xf numFmtId="38" fontId="4" fillId="0" borderId="0" xfId="1" applyFont="1" applyFill="1" applyAlignment="1">
      <alignment horizontal="right" vertical="center" justifyLastLine="1"/>
    </xf>
    <xf numFmtId="38" fontId="31" fillId="0" borderId="11" xfId="1" applyFont="1" applyFill="1" applyBorder="1" applyAlignment="1">
      <alignment horizontal="right" vertical="center" justifyLastLine="1"/>
    </xf>
    <xf numFmtId="38" fontId="4" fillId="0" borderId="2" xfId="1" applyFont="1" applyFill="1" applyBorder="1" applyAlignment="1">
      <alignment horizontal="left" vertical="center" justifyLastLine="1"/>
    </xf>
    <xf numFmtId="38" fontId="4" fillId="0" borderId="8" xfId="1" applyFont="1" applyFill="1" applyBorder="1" applyAlignment="1">
      <alignment horizontal="center" shrinkToFit="1"/>
    </xf>
    <xf numFmtId="38" fontId="31" fillId="0" borderId="8" xfId="1" applyFont="1" applyFill="1" applyBorder="1"/>
    <xf numFmtId="38" fontId="4" fillId="0" borderId="8" xfId="1" applyFont="1" applyFill="1" applyBorder="1" applyAlignment="1">
      <alignment horizontal="left" vertical="center" justifyLastLine="1"/>
    </xf>
    <xf numFmtId="38" fontId="4" fillId="0" borderId="8" xfId="1" applyFont="1" applyFill="1" applyBorder="1" applyAlignment="1">
      <alignment shrinkToFit="1"/>
    </xf>
    <xf numFmtId="38" fontId="65" fillId="0" borderId="4" xfId="1" applyFont="1" applyFill="1" applyBorder="1" applyProtection="1"/>
    <xf numFmtId="38" fontId="16" fillId="0" borderId="8" xfId="1" applyFont="1" applyFill="1" applyBorder="1" applyAlignment="1" applyProtection="1">
      <alignment horizontal="center" vertical="center"/>
    </xf>
    <xf numFmtId="38" fontId="4" fillId="0" borderId="2" xfId="1" applyFont="1" applyFill="1" applyBorder="1" applyAlignment="1">
      <alignment horizontal="right" vertical="center" justifyLastLine="1"/>
    </xf>
    <xf numFmtId="38" fontId="27" fillId="0" borderId="8" xfId="1" applyFont="1" applyFill="1" applyBorder="1" applyAlignment="1">
      <alignment horizontal="left" vertical="center" justifyLastLine="1"/>
    </xf>
    <xf numFmtId="38" fontId="66" fillId="0" borderId="0" xfId="1" applyFont="1" applyFill="1" applyBorder="1" applyAlignment="1">
      <alignment horizontal="left"/>
    </xf>
    <xf numFmtId="38" fontId="16" fillId="0" borderId="0" xfId="1" applyFont="1" applyFill="1" applyBorder="1" applyAlignment="1">
      <alignment horizontal="left"/>
    </xf>
    <xf numFmtId="38" fontId="70" fillId="0" borderId="8" xfId="1" applyFont="1" applyFill="1" applyBorder="1" applyAlignment="1">
      <alignment vertical="center"/>
    </xf>
    <xf numFmtId="38" fontId="31" fillId="0" borderId="8" xfId="1" applyFont="1" applyFill="1" applyBorder="1" applyAlignment="1">
      <alignment horizontal="left" vertical="center" justifyLastLine="1"/>
    </xf>
    <xf numFmtId="38" fontId="66" fillId="0" borderId="0" xfId="1" applyFont="1" applyFill="1" applyBorder="1" applyAlignment="1">
      <alignment horizontal="center"/>
    </xf>
    <xf numFmtId="38" fontId="16" fillId="0" borderId="0" xfId="1" applyFont="1" applyFill="1" applyBorder="1" applyAlignment="1">
      <alignment horizontal="center"/>
    </xf>
    <xf numFmtId="38" fontId="4" fillId="0" borderId="8" xfId="1" applyFont="1" applyFill="1" applyBorder="1" applyAlignment="1">
      <alignment horizontal="center" vertical="center" justifyLastLine="1"/>
    </xf>
    <xf numFmtId="38" fontId="66" fillId="0" borderId="4" xfId="1" applyFont="1" applyFill="1" applyBorder="1" applyAlignment="1" applyProtection="1">
      <alignment horizontal="center"/>
    </xf>
    <xf numFmtId="38" fontId="33" fillId="0" borderId="2" xfId="1" applyFont="1" applyFill="1" applyBorder="1" applyAlignment="1">
      <alignment horizontal="center" vertical="center"/>
    </xf>
    <xf numFmtId="38" fontId="10" fillId="0" borderId="0" xfId="1" applyFont="1" applyFill="1" applyAlignment="1">
      <alignment horizontal="left"/>
    </xf>
    <xf numFmtId="38" fontId="0" fillId="0" borderId="0" xfId="1" applyFont="1" applyFill="1"/>
    <xf numFmtId="38" fontId="4" fillId="0" borderId="7" xfId="1" applyFont="1" applyFill="1" applyBorder="1" applyAlignment="1">
      <alignment horizontal="distributed" vertical="center" justifyLastLine="1"/>
    </xf>
    <xf numFmtId="38" fontId="27" fillId="0" borderId="8" xfId="1" applyFont="1" applyFill="1" applyBorder="1" applyAlignment="1">
      <alignment shrinkToFit="1"/>
    </xf>
    <xf numFmtId="38" fontId="29" fillId="0" borderId="4" xfId="1" applyFont="1" applyFill="1" applyBorder="1" applyAlignment="1">
      <alignment vertical="center"/>
    </xf>
    <xf numFmtId="38" fontId="31" fillId="0" borderId="11" xfId="1" applyFont="1" applyFill="1" applyBorder="1" applyAlignment="1">
      <alignment horizontal="left" vertical="center"/>
    </xf>
    <xf numFmtId="38" fontId="29" fillId="0" borderId="4" xfId="1" applyFont="1" applyFill="1" applyBorder="1" applyAlignment="1">
      <alignment horizontal="right" vertical="center"/>
    </xf>
    <xf numFmtId="38" fontId="4" fillId="0" borderId="4" xfId="1" applyFont="1" applyFill="1" applyBorder="1" applyAlignment="1">
      <alignment vertical="center"/>
    </xf>
    <xf numFmtId="38" fontId="31" fillId="0" borderId="0" xfId="1" applyFont="1" applyFill="1"/>
    <xf numFmtId="38" fontId="65" fillId="0" borderId="4" xfId="1" applyFont="1" applyFill="1" applyBorder="1" applyAlignment="1">
      <alignment vertical="center"/>
    </xf>
    <xf numFmtId="38" fontId="31" fillId="0" borderId="4" xfId="1" applyFont="1" applyFill="1" applyBorder="1" applyAlignment="1">
      <alignment vertical="center" justifyLastLine="1"/>
    </xf>
    <xf numFmtId="38" fontId="44" fillId="0" borderId="4" xfId="1" applyFont="1" applyFill="1" applyBorder="1"/>
    <xf numFmtId="38" fontId="47" fillId="0" borderId="2" xfId="1" applyFont="1" applyFill="1" applyBorder="1" applyAlignment="1">
      <alignment horizontal="left" vertical="center" justifyLastLine="1"/>
    </xf>
    <xf numFmtId="38" fontId="34" fillId="0" borderId="0" xfId="1" applyFont="1" applyFill="1" applyBorder="1" applyAlignment="1">
      <alignment horizontal="center" vertical="center" justifyLastLine="1"/>
    </xf>
    <xf numFmtId="38" fontId="37" fillId="0" borderId="8" xfId="1" applyFont="1" applyFill="1" applyBorder="1" applyAlignment="1">
      <alignment vertical="center"/>
    </xf>
    <xf numFmtId="38" fontId="4" fillId="0" borderId="8" xfId="1" applyFont="1" applyFill="1" applyBorder="1" applyAlignment="1">
      <alignment horizontal="distributed" justifyLastLine="1"/>
    </xf>
    <xf numFmtId="38" fontId="32" fillId="0" borderId="8" xfId="1" applyFont="1" applyFill="1" applyBorder="1" applyAlignment="1">
      <alignment horizontal="distributed" vertical="center" justifyLastLine="1"/>
    </xf>
    <xf numFmtId="38" fontId="47" fillId="0" borderId="4" xfId="1" applyFont="1" applyFill="1" applyBorder="1" applyAlignment="1">
      <alignment vertical="center" justifyLastLine="1"/>
    </xf>
    <xf numFmtId="38" fontId="65" fillId="0" borderId="4" xfId="1" applyFont="1" applyFill="1" applyBorder="1" applyAlignment="1" applyProtection="1">
      <alignment vertical="center"/>
      <protection locked="0"/>
    </xf>
    <xf numFmtId="38" fontId="54" fillId="0" borderId="0" xfId="1" applyFont="1" applyFill="1"/>
    <xf numFmtId="38" fontId="51" fillId="0" borderId="8" xfId="1" applyFont="1" applyFill="1" applyBorder="1" applyAlignment="1">
      <alignment horizontal="left"/>
    </xf>
    <xf numFmtId="38" fontId="4" fillId="0" borderId="15" xfId="1" applyFont="1" applyFill="1" applyBorder="1"/>
    <xf numFmtId="38" fontId="31" fillId="0" borderId="18" xfId="1" applyFont="1" applyFill="1" applyBorder="1" applyAlignment="1">
      <alignment horizontal="left"/>
    </xf>
    <xf numFmtId="38" fontId="29" fillId="0" borderId="10" xfId="1" applyFont="1" applyFill="1" applyBorder="1"/>
    <xf numFmtId="38" fontId="31" fillId="0" borderId="20" xfId="1" applyFont="1" applyFill="1" applyBorder="1" applyAlignment="1" applyProtection="1">
      <alignment horizontal="left"/>
      <protection locked="0"/>
    </xf>
    <xf numFmtId="38" fontId="29" fillId="0" borderId="10" xfId="1" applyFont="1" applyFill="1" applyBorder="1" applyProtection="1">
      <protection locked="0"/>
    </xf>
    <xf numFmtId="38" fontId="32" fillId="0" borderId="8" xfId="1" applyFont="1" applyFill="1" applyBorder="1" applyAlignment="1">
      <alignment horizontal="left" vertical="center"/>
    </xf>
    <xf numFmtId="38" fontId="31" fillId="0" borderId="21" xfId="1" applyFont="1" applyFill="1" applyBorder="1" applyAlignment="1" applyProtection="1">
      <alignment horizontal="left"/>
      <protection locked="0"/>
    </xf>
    <xf numFmtId="38" fontId="4" fillId="0" borderId="10" xfId="1" applyFont="1" applyFill="1" applyBorder="1"/>
    <xf numFmtId="38" fontId="4" fillId="0" borderId="15" xfId="1" applyFont="1" applyFill="1" applyBorder="1" applyAlignment="1">
      <alignment horizontal="center"/>
    </xf>
    <xf numFmtId="38" fontId="31" fillId="0" borderId="3" xfId="1" applyFont="1" applyFill="1" applyBorder="1"/>
    <xf numFmtId="38" fontId="31" fillId="0" borderId="19" xfId="1" applyFont="1" applyFill="1" applyBorder="1" applyAlignment="1">
      <alignment horizontal="left"/>
    </xf>
    <xf numFmtId="38" fontId="72" fillId="0" borderId="8" xfId="1" applyFont="1" applyFill="1" applyBorder="1"/>
    <xf numFmtId="38" fontId="31" fillId="0" borderId="2" xfId="1" applyFont="1" applyFill="1" applyBorder="1" applyAlignment="1" applyProtection="1">
      <alignment horizontal="left"/>
      <protection locked="0"/>
    </xf>
    <xf numFmtId="38" fontId="37" fillId="0" borderId="22" xfId="1" applyFont="1" applyFill="1" applyBorder="1" applyAlignment="1">
      <alignment horizontal="left" vertical="center"/>
    </xf>
    <xf numFmtId="38" fontId="31" fillId="0" borderId="23" xfId="1" applyFont="1" applyFill="1" applyBorder="1" applyAlignment="1">
      <alignment horizontal="left"/>
    </xf>
    <xf numFmtId="38" fontId="44" fillId="0" borderId="8" xfId="1" applyFont="1" applyFill="1" applyBorder="1" applyAlignment="1">
      <alignment horizontal="distributed" vertical="center" justifyLastLine="1"/>
    </xf>
    <xf numFmtId="38" fontId="10" fillId="0" borderId="4" xfId="1" applyFont="1" applyFill="1" applyBorder="1" applyAlignment="1">
      <alignment horizontal="distributed" vertical="center" justifyLastLine="1"/>
    </xf>
    <xf numFmtId="38" fontId="16" fillId="0" borderId="4" xfId="1" applyFont="1" applyFill="1" applyBorder="1"/>
    <xf numFmtId="38" fontId="32" fillId="0" borderId="2" xfId="1" applyFont="1" applyFill="1" applyBorder="1" applyAlignment="1">
      <alignment vertical="center" justifyLastLine="1"/>
    </xf>
    <xf numFmtId="38" fontId="32" fillId="0" borderId="2" xfId="1" applyFont="1" applyFill="1" applyBorder="1" applyAlignment="1">
      <alignment horizontal="left" vertical="center" justifyLastLine="1"/>
    </xf>
    <xf numFmtId="38" fontId="67" fillId="0" borderId="4" xfId="1" applyFont="1" applyFill="1" applyBorder="1" applyAlignment="1">
      <alignment horizontal="distributed" vertical="center" justifyLastLine="1"/>
    </xf>
    <xf numFmtId="38" fontId="65" fillId="0" borderId="2" xfId="1" applyFont="1" applyFill="1" applyBorder="1" applyAlignment="1">
      <alignment horizontal="left" vertical="center" justifyLastLine="1"/>
    </xf>
    <xf numFmtId="38" fontId="4" fillId="0" borderId="14" xfId="1" applyFont="1" applyFill="1" applyBorder="1"/>
    <xf numFmtId="38" fontId="51" fillId="0" borderId="8" xfId="1" applyFont="1" applyFill="1" applyBorder="1" applyAlignment="1">
      <alignment vertical="center"/>
    </xf>
    <xf numFmtId="38" fontId="29" fillId="0" borderId="4" xfId="1" applyFont="1" applyFill="1" applyBorder="1" applyAlignment="1" applyProtection="1">
      <alignment horizontal="left"/>
    </xf>
    <xf numFmtId="38" fontId="16" fillId="0" borderId="4" xfId="1" applyFont="1" applyFill="1" applyBorder="1" applyAlignment="1" applyProtection="1">
      <alignment horizontal="left"/>
    </xf>
    <xf numFmtId="38" fontId="37" fillId="0" borderId="4" xfId="1" applyFont="1" applyFill="1" applyBorder="1" applyAlignment="1" applyProtection="1">
      <alignment horizontal="left"/>
    </xf>
    <xf numFmtId="38" fontId="73" fillId="0" borderId="4" xfId="1" applyFont="1" applyFill="1" applyBorder="1" applyAlignment="1">
      <alignment shrinkToFit="1"/>
    </xf>
    <xf numFmtId="38" fontId="65" fillId="0" borderId="11" xfId="1" applyFont="1" applyFill="1" applyBorder="1" applyAlignment="1">
      <alignment horizontal="left" shrinkToFit="1"/>
    </xf>
    <xf numFmtId="38" fontId="4" fillId="0" borderId="14" xfId="0" applyNumberFormat="1" applyFont="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shrinkToFit="1"/>
    </xf>
    <xf numFmtId="6" fontId="53" fillId="0" borderId="13" xfId="2" applyFont="1" applyFill="1" applyBorder="1" applyAlignment="1">
      <alignment horizontal="center" vertical="center" textRotation="255"/>
    </xf>
    <xf numFmtId="38" fontId="4" fillId="0" borderId="14" xfId="0" applyNumberFormat="1" applyFont="1" applyBorder="1" applyAlignment="1">
      <alignment vertical="center" shrinkToFit="1"/>
    </xf>
    <xf numFmtId="38" fontId="4" fillId="0" borderId="14" xfId="1" applyFont="1" applyFill="1" applyBorder="1" applyAlignment="1">
      <alignment vertical="center" shrinkToFit="1"/>
    </xf>
    <xf numFmtId="38" fontId="4" fillId="0" borderId="15" xfId="1" applyFont="1" applyFill="1" applyBorder="1" applyAlignment="1">
      <alignment vertical="center" shrinkToFit="1"/>
    </xf>
    <xf numFmtId="38" fontId="53" fillId="0" borderId="13" xfId="1" applyFont="1" applyFill="1" applyBorder="1" applyAlignment="1">
      <alignment vertical="center" textRotation="255"/>
    </xf>
    <xf numFmtId="38" fontId="16" fillId="0" borderId="13" xfId="1" applyFont="1" applyFill="1" applyBorder="1" applyAlignment="1">
      <alignment vertical="center" textRotation="255" justifyLastLine="1"/>
    </xf>
    <xf numFmtId="38" fontId="32" fillId="0" borderId="8" xfId="1" applyFont="1" applyFill="1" applyBorder="1" applyAlignment="1">
      <alignment vertical="center" justifyLastLine="1"/>
    </xf>
    <xf numFmtId="38" fontId="32" fillId="0" borderId="22" xfId="1" applyFont="1" applyFill="1" applyBorder="1" applyAlignment="1">
      <alignment vertical="center" justifyLastLine="1"/>
    </xf>
    <xf numFmtId="38" fontId="4" fillId="0" borderId="15" xfId="0" applyNumberFormat="1" applyFont="1" applyBorder="1" applyAlignment="1">
      <alignment vertical="center" shrinkToFit="1"/>
    </xf>
    <xf numFmtId="0" fontId="53" fillId="0" borderId="14" xfId="0" applyFont="1" applyBorder="1" applyAlignment="1">
      <alignment vertical="center" textRotation="255"/>
    </xf>
    <xf numFmtId="38" fontId="4" fillId="0" borderId="5" xfId="1" applyFont="1" applyFill="1" applyBorder="1" applyAlignment="1">
      <alignment horizontal="right" shrinkToFit="1"/>
    </xf>
    <xf numFmtId="38" fontId="4" fillId="0" borderId="14" xfId="0" applyNumberFormat="1" applyFont="1" applyBorder="1" applyAlignment="1">
      <alignment horizontal="right" shrinkToFit="1"/>
    </xf>
    <xf numFmtId="38" fontId="4" fillId="0" borderId="10" xfId="1" applyFont="1" applyFill="1" applyBorder="1" applyAlignment="1">
      <alignment horizontal="right" shrinkToFit="1"/>
    </xf>
    <xf numFmtId="38" fontId="16" fillId="0" borderId="2" xfId="1" applyFont="1" applyFill="1" applyBorder="1" applyAlignment="1">
      <alignment horizontal="center"/>
    </xf>
    <xf numFmtId="38" fontId="16" fillId="0" borderId="15" xfId="1" applyFont="1" applyFill="1" applyBorder="1" applyAlignment="1">
      <alignment horizontal="center"/>
    </xf>
    <xf numFmtId="38" fontId="16" fillId="0" borderId="0" xfId="1" applyFont="1" applyFill="1" applyBorder="1" applyAlignment="1">
      <alignment horizontal="left" vertical="center"/>
    </xf>
    <xf numFmtId="38" fontId="16" fillId="0" borderId="4" xfId="1" applyFont="1" applyFill="1" applyBorder="1" applyAlignment="1">
      <alignment vertical="center" justifyLastLine="1"/>
    </xf>
    <xf numFmtId="38" fontId="16" fillId="0" borderId="4" xfId="1" applyFont="1" applyFill="1" applyBorder="1" applyAlignment="1">
      <alignment horizontal="center" shrinkToFit="1"/>
    </xf>
    <xf numFmtId="38" fontId="16" fillId="0" borderId="11" xfId="1" applyFont="1" applyFill="1" applyBorder="1" applyAlignment="1">
      <alignment horizontal="center" shrinkToFit="1"/>
    </xf>
    <xf numFmtId="38" fontId="16" fillId="0" borderId="10" xfId="1" applyFont="1" applyFill="1" applyBorder="1" applyAlignment="1">
      <alignment horizontal="center" shrinkToFit="1"/>
    </xf>
    <xf numFmtId="38" fontId="37" fillId="0" borderId="4" xfId="1" applyFont="1" applyFill="1" applyBorder="1" applyAlignment="1">
      <alignment horizontal="center" vertical="center"/>
    </xf>
    <xf numFmtId="38" fontId="16" fillId="0" borderId="3" xfId="1" applyFont="1" applyFill="1" applyBorder="1" applyAlignment="1">
      <alignment vertical="center" justifyLastLine="1"/>
    </xf>
    <xf numFmtId="38" fontId="31" fillId="0" borderId="2" xfId="1" applyFont="1" applyFill="1" applyBorder="1" applyAlignment="1">
      <alignment horizontal="left"/>
    </xf>
    <xf numFmtId="38" fontId="29" fillId="0" borderId="3" xfId="1" applyFont="1" applyFill="1" applyBorder="1"/>
    <xf numFmtId="38" fontId="31" fillId="0" borderId="2" xfId="1" applyFont="1" applyFill="1" applyBorder="1" applyAlignment="1">
      <alignment horizontal="left" vertical="center" justifyLastLine="1"/>
    </xf>
    <xf numFmtId="0" fontId="53" fillId="0" borderId="14" xfId="0" applyFont="1" applyBorder="1" applyAlignment="1">
      <alignment vertical="center" textRotation="255" justifyLastLine="1"/>
    </xf>
    <xf numFmtId="38" fontId="53" fillId="0" borderId="14" xfId="1" applyFont="1" applyFill="1" applyBorder="1" applyAlignment="1">
      <alignment vertical="center" textRotation="255" justifyLastLine="1"/>
    </xf>
    <xf numFmtId="38" fontId="33" fillId="0" borderId="8" xfId="1" applyFont="1" applyFill="1" applyBorder="1" applyAlignment="1">
      <alignment vertical="center"/>
    </xf>
    <xf numFmtId="38" fontId="33" fillId="0" borderId="8" xfId="1" applyFont="1" applyFill="1" applyBorder="1" applyAlignment="1">
      <alignment vertical="center" justifyLastLine="1"/>
    </xf>
    <xf numFmtId="38" fontId="33" fillId="0" borderId="8" xfId="1" applyFont="1" applyFill="1" applyBorder="1" applyAlignment="1" applyProtection="1">
      <alignment vertical="center"/>
    </xf>
    <xf numFmtId="38" fontId="27" fillId="0" borderId="3" xfId="1" applyFont="1" applyFill="1" applyBorder="1" applyAlignment="1">
      <alignment vertical="center" justifyLastLine="1"/>
    </xf>
    <xf numFmtId="38" fontId="27" fillId="0" borderId="24" xfId="1" applyFont="1" applyFill="1" applyBorder="1" applyAlignment="1">
      <alignment vertical="center" justifyLastLine="1"/>
    </xf>
    <xf numFmtId="38" fontId="31" fillId="0" borderId="8" xfId="1" applyFont="1" applyFill="1" applyBorder="1" applyAlignment="1">
      <alignment horizontal="right" vertical="center" justifyLastLine="1"/>
    </xf>
    <xf numFmtId="38" fontId="31" fillId="0" borderId="12" xfId="1" applyFont="1" applyFill="1" applyBorder="1" applyAlignment="1">
      <alignment horizontal="right" vertical="center" justifyLastLine="1"/>
    </xf>
    <xf numFmtId="38" fontId="65" fillId="0" borderId="8" xfId="1" applyFont="1" applyFill="1" applyBorder="1" applyAlignment="1">
      <alignment horizontal="distributed" vertical="center" justifyLastLine="1"/>
    </xf>
    <xf numFmtId="38" fontId="33" fillId="0" borderId="4" xfId="1" applyFont="1" applyFill="1" applyBorder="1" applyAlignment="1">
      <alignment vertical="center" justifyLastLine="1"/>
    </xf>
    <xf numFmtId="38" fontId="35" fillId="0" borderId="8" xfId="1" applyFont="1" applyFill="1" applyBorder="1" applyAlignment="1">
      <alignment vertical="center"/>
    </xf>
    <xf numFmtId="38" fontId="35" fillId="0" borderId="8" xfId="1" applyFont="1" applyFill="1" applyBorder="1" applyAlignment="1">
      <alignment horizontal="distributed" vertical="center" justifyLastLine="1"/>
    </xf>
    <xf numFmtId="38" fontId="33" fillId="0" borderId="8" xfId="1" applyFont="1" applyFill="1" applyBorder="1" applyAlignment="1">
      <alignment horizontal="distributed" vertical="center"/>
    </xf>
    <xf numFmtId="38" fontId="36" fillId="0" borderId="8" xfId="1" applyFont="1" applyFill="1" applyBorder="1" applyAlignment="1">
      <alignment vertical="center"/>
    </xf>
    <xf numFmtId="38" fontId="76" fillId="0" borderId="8" xfId="1" applyFont="1" applyFill="1" applyBorder="1" applyAlignment="1">
      <alignment vertical="center"/>
    </xf>
    <xf numFmtId="38" fontId="28" fillId="0" borderId="8" xfId="1" applyFont="1" applyFill="1" applyBorder="1" applyAlignment="1">
      <alignment horizontal="left"/>
    </xf>
    <xf numFmtId="38" fontId="77" fillId="0" borderId="8" xfId="1" applyFont="1" applyFill="1" applyBorder="1"/>
    <xf numFmtId="38" fontId="78" fillId="0" borderId="8" xfId="1" applyFont="1" applyFill="1" applyBorder="1" applyAlignment="1">
      <alignment horizontal="left"/>
    </xf>
    <xf numFmtId="38" fontId="79" fillId="0" borderId="0" xfId="1" applyFont="1" applyFill="1" applyAlignment="1">
      <alignment horizontal="right" vertical="center" justifyLastLine="1"/>
    </xf>
    <xf numFmtId="38" fontId="16" fillId="0" borderId="4" xfId="1" applyFont="1" applyFill="1" applyBorder="1" applyProtection="1"/>
    <xf numFmtId="38" fontId="29" fillId="0" borderId="4" xfId="1" applyFont="1" applyFill="1" applyBorder="1" applyAlignment="1" applyProtection="1">
      <alignment horizontal="right"/>
    </xf>
    <xf numFmtId="38" fontId="37" fillId="0" borderId="4" xfId="1" applyFont="1" applyFill="1" applyBorder="1" applyProtection="1"/>
    <xf numFmtId="38" fontId="33" fillId="0" borderId="4" xfId="1" applyFont="1" applyFill="1" applyBorder="1" applyAlignment="1" applyProtection="1">
      <alignment vertical="center"/>
    </xf>
    <xf numFmtId="38" fontId="66" fillId="0" borderId="4" xfId="1" applyFont="1" applyFill="1" applyBorder="1" applyProtection="1"/>
    <xf numFmtId="38" fontId="36" fillId="0" borderId="4" xfId="1" applyFont="1" applyFill="1" applyBorder="1" applyAlignment="1" applyProtection="1">
      <alignment vertical="center"/>
    </xf>
    <xf numFmtId="38" fontId="31" fillId="0" borderId="4" xfId="1" applyFont="1" applyFill="1" applyBorder="1" applyAlignment="1" applyProtection="1">
      <alignment vertical="center"/>
    </xf>
    <xf numFmtId="38" fontId="65" fillId="0" borderId="4" xfId="1" applyFont="1" applyFill="1" applyBorder="1" applyAlignment="1" applyProtection="1">
      <alignment vertical="center"/>
    </xf>
    <xf numFmtId="38" fontId="32" fillId="0" borderId="4" xfId="1" applyFont="1" applyFill="1" applyBorder="1" applyAlignment="1">
      <alignment vertical="center" justifyLastLine="1"/>
    </xf>
    <xf numFmtId="38" fontId="31" fillId="0" borderId="8" xfId="1" applyFont="1" applyFill="1" applyBorder="1" applyAlignment="1" applyProtection="1">
      <alignment vertical="center"/>
    </xf>
    <xf numFmtId="38" fontId="4" fillId="0" borderId="0" xfId="1" applyFont="1" applyAlignment="1">
      <alignment vertical="center" wrapText="1"/>
    </xf>
    <xf numFmtId="38" fontId="4" fillId="0" borderId="0" xfId="1" applyFont="1" applyAlignment="1">
      <alignment horizontal="right"/>
    </xf>
    <xf numFmtId="0" fontId="0" fillId="0" borderId="0" xfId="0" applyAlignment="1">
      <alignment horizontal="right"/>
    </xf>
    <xf numFmtId="38" fontId="6" fillId="0" borderId="4"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6" xfId="1" applyFont="1" applyBorder="1" applyAlignment="1" applyProtection="1">
      <protection locked="0"/>
    </xf>
    <xf numFmtId="0" fontId="1" fillId="0" borderId="6" xfId="0" applyFont="1" applyBorder="1" applyProtection="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38" fontId="11" fillId="0" borderId="4" xfId="1" applyFont="1" applyBorder="1" applyAlignment="1">
      <alignment horizontal="center" vertical="center"/>
    </xf>
    <xf numFmtId="38" fontId="11" fillId="0" borderId="3" xfId="1" applyFont="1" applyBorder="1" applyAlignment="1">
      <alignment horizontal="center" vertical="center"/>
    </xf>
    <xf numFmtId="38" fontId="11" fillId="0" borderId="2" xfId="1" applyFont="1" applyBorder="1" applyAlignment="1">
      <alignment horizontal="center" vertical="center"/>
    </xf>
    <xf numFmtId="0" fontId="4" fillId="0" borderId="7" xfId="1" applyNumberFormat="1" applyFont="1" applyBorder="1" applyAlignment="1">
      <alignment horizontal="center"/>
    </xf>
    <xf numFmtId="38" fontId="5" fillId="0" borderId="0" xfId="1" applyFont="1" applyAlignment="1">
      <alignment horizontal="right" shrinkToFit="1"/>
    </xf>
    <xf numFmtId="0" fontId="0" fillId="0" borderId="0" xfId="0" applyAlignment="1">
      <alignment horizontal="right" shrinkToFit="1"/>
    </xf>
    <xf numFmtId="38" fontId="4" fillId="0" borderId="4" xfId="1" applyFont="1" applyBorder="1" applyAlignment="1">
      <alignment horizontal="center"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25" fillId="0" borderId="8" xfId="1" applyFont="1" applyBorder="1" applyAlignment="1">
      <alignment horizontal="center" vertical="center"/>
    </xf>
    <xf numFmtId="38" fontId="25" fillId="0" borderId="8" xfId="1" applyFont="1" applyBorder="1" applyAlignment="1" applyProtection="1">
      <alignment horizontal="center" vertical="center" shrinkToFit="1"/>
      <protection locked="0"/>
    </xf>
    <xf numFmtId="38" fontId="16" fillId="0" borderId="8" xfId="1" applyFont="1" applyBorder="1" applyAlignment="1">
      <alignment horizontal="center" vertical="center" justifyLastLine="1"/>
    </xf>
    <xf numFmtId="38" fontId="26" fillId="0" borderId="7" xfId="1" applyFont="1" applyBorder="1" applyAlignment="1">
      <alignment horizontal="center" vertical="center"/>
    </xf>
    <xf numFmtId="38" fontId="25" fillId="0" borderId="4" xfId="1" applyFont="1" applyBorder="1" applyAlignment="1" applyProtection="1">
      <alignment horizontal="center" vertical="center" shrinkToFit="1"/>
      <protection locked="0"/>
    </xf>
    <xf numFmtId="38" fontId="25" fillId="0" borderId="3" xfId="1" applyFont="1" applyBorder="1" applyAlignment="1" applyProtection="1">
      <alignment horizontal="center" vertical="center" shrinkToFit="1"/>
      <protection locked="0"/>
    </xf>
    <xf numFmtId="38" fontId="25" fillId="0" borderId="2" xfId="1" applyFont="1" applyBorder="1" applyAlignment="1" applyProtection="1">
      <alignment horizontal="center" vertical="center" shrinkToFit="1"/>
      <protection locked="0"/>
    </xf>
    <xf numFmtId="38" fontId="25" fillId="0" borderId="4" xfId="1" applyFont="1" applyBorder="1" applyAlignment="1">
      <alignment horizontal="center" vertical="center"/>
    </xf>
    <xf numFmtId="38" fontId="25" fillId="0" borderId="2" xfId="1" applyFont="1" applyBorder="1" applyAlignment="1">
      <alignment horizontal="center" vertical="center"/>
    </xf>
    <xf numFmtId="177" fontId="25" fillId="0" borderId="4" xfId="1" applyNumberFormat="1" applyFont="1" applyBorder="1" applyAlignment="1" applyProtection="1">
      <alignment horizontal="center" vertical="center" shrinkToFit="1"/>
      <protection locked="0"/>
    </xf>
    <xf numFmtId="177" fontId="25" fillId="0" borderId="3" xfId="1" applyNumberFormat="1" applyFont="1" applyBorder="1" applyAlignment="1" applyProtection="1">
      <alignment horizontal="center" vertical="center" shrinkToFit="1"/>
      <protection locked="0"/>
    </xf>
    <xf numFmtId="177" fontId="25" fillId="0" borderId="2" xfId="1" applyNumberFormat="1" applyFont="1" applyBorder="1" applyAlignment="1" applyProtection="1">
      <alignment horizontal="center" vertical="center" shrinkToFit="1"/>
      <protection locked="0"/>
    </xf>
    <xf numFmtId="38" fontId="25" fillId="0" borderId="4"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16" fillId="0" borderId="8" xfId="1" applyFont="1" applyFill="1" applyBorder="1" applyAlignment="1">
      <alignment horizontal="center" vertical="center" justifyLastLine="1"/>
    </xf>
    <xf numFmtId="38" fontId="18" fillId="0" borderId="9" xfId="1" applyFont="1" applyBorder="1" applyAlignment="1">
      <alignment horizontal="center"/>
    </xf>
    <xf numFmtId="38" fontId="25" fillId="0" borderId="8" xfId="1" applyFont="1" applyBorder="1" applyAlignment="1" applyProtection="1">
      <alignment horizontal="center" vertical="center"/>
      <protection locked="0"/>
    </xf>
    <xf numFmtId="38" fontId="5" fillId="0" borderId="8" xfId="1" applyFont="1" applyFill="1" applyBorder="1" applyAlignment="1">
      <alignment horizontal="center"/>
    </xf>
    <xf numFmtId="38" fontId="10" fillId="0" borderId="4" xfId="1" applyFont="1" applyFill="1" applyBorder="1" applyAlignment="1">
      <alignment horizontal="center" vertical="center" justifyLastLine="1"/>
    </xf>
    <xf numFmtId="38" fontId="10" fillId="0" borderId="3" xfId="1" applyFont="1" applyFill="1" applyBorder="1" applyAlignment="1">
      <alignment horizontal="center" vertical="center" justifyLastLine="1"/>
    </xf>
    <xf numFmtId="38" fontId="10" fillId="0" borderId="2" xfId="1" applyFont="1" applyFill="1" applyBorder="1" applyAlignment="1">
      <alignment horizontal="center" vertical="center" justifyLastLine="1"/>
    </xf>
    <xf numFmtId="38" fontId="6" fillId="0" borderId="4" xfId="1" applyFont="1" applyFill="1" applyBorder="1" applyAlignment="1">
      <alignment horizontal="center" vertical="center" shrinkToFit="1"/>
    </xf>
    <xf numFmtId="38" fontId="6" fillId="0" borderId="3" xfId="1" applyFont="1" applyFill="1" applyBorder="1" applyAlignment="1">
      <alignment horizontal="center" vertical="center" shrinkToFit="1"/>
    </xf>
    <xf numFmtId="38" fontId="6" fillId="0" borderId="2" xfId="1" applyFont="1" applyFill="1" applyBorder="1" applyAlignment="1">
      <alignment horizontal="center" vertical="center" shrinkToFit="1"/>
    </xf>
    <xf numFmtId="38" fontId="5" fillId="0" borderId="13" xfId="1" applyFont="1" applyFill="1" applyBorder="1" applyAlignment="1">
      <alignment horizontal="center" vertical="center"/>
    </xf>
    <xf numFmtId="38" fontId="53" fillId="0" borderId="4" xfId="1" applyFont="1" applyFill="1" applyBorder="1" applyAlignment="1">
      <alignment horizontal="center" vertical="center"/>
    </xf>
    <xf numFmtId="38" fontId="53" fillId="0" borderId="2" xfId="1" applyFont="1" applyFill="1" applyBorder="1" applyAlignment="1">
      <alignment horizontal="center" vertical="center"/>
    </xf>
    <xf numFmtId="38" fontId="53" fillId="0" borderId="8" xfId="1" applyFont="1" applyFill="1" applyBorder="1" applyAlignment="1">
      <alignment horizontal="center" vertical="center"/>
    </xf>
    <xf numFmtId="38" fontId="10" fillId="0" borderId="8" xfId="1" applyFont="1" applyFill="1" applyBorder="1" applyAlignment="1">
      <alignment horizontal="center" vertical="center" justifyLastLine="1"/>
    </xf>
    <xf numFmtId="38" fontId="53" fillId="0" borderId="4" xfId="1" applyFont="1" applyFill="1" applyBorder="1" applyAlignment="1">
      <alignment horizontal="center" vertical="center" shrinkToFit="1"/>
    </xf>
    <xf numFmtId="38" fontId="53" fillId="0" borderId="2" xfId="1" applyFont="1" applyFill="1" applyBorder="1" applyAlignment="1">
      <alignment horizontal="center" vertical="center" shrinkToFit="1"/>
    </xf>
    <xf numFmtId="0" fontId="53" fillId="0" borderId="13" xfId="0" applyFont="1" applyBorder="1" applyAlignment="1">
      <alignment horizontal="center" vertical="center" textRotation="255"/>
    </xf>
    <xf numFmtId="0" fontId="53" fillId="0" borderId="14" xfId="0" applyFont="1" applyBorder="1" applyAlignment="1">
      <alignment horizontal="center" vertical="center" textRotation="255"/>
    </xf>
    <xf numFmtId="38" fontId="52" fillId="0" borderId="8" xfId="1" applyFont="1" applyFill="1" applyBorder="1" applyAlignment="1" applyProtection="1">
      <alignment horizontal="center" vertical="center"/>
      <protection locked="0"/>
    </xf>
    <xf numFmtId="38" fontId="10" fillId="0" borderId="12" xfId="1" applyFont="1" applyFill="1" applyBorder="1" applyAlignment="1">
      <alignment horizontal="center" vertical="center" justifyLastLine="1"/>
    </xf>
    <xf numFmtId="38" fontId="10" fillId="0" borderId="9" xfId="1" applyFont="1" applyFill="1" applyBorder="1" applyAlignment="1">
      <alignment horizontal="center" vertical="center" justifyLastLine="1"/>
    </xf>
    <xf numFmtId="38" fontId="10" fillId="0" borderId="17" xfId="1" applyFont="1" applyFill="1" applyBorder="1" applyAlignment="1">
      <alignment horizontal="center" vertical="center" justifyLastLine="1"/>
    </xf>
    <xf numFmtId="38" fontId="10" fillId="0" borderId="10" xfId="1" applyFont="1" applyFill="1" applyBorder="1" applyAlignment="1">
      <alignment horizontal="center" vertical="center" justifyLastLine="1"/>
    </xf>
    <xf numFmtId="38" fontId="10" fillId="0" borderId="7" xfId="1" applyFont="1" applyFill="1" applyBorder="1" applyAlignment="1">
      <alignment horizontal="center" vertical="center" justifyLastLine="1"/>
    </xf>
    <xf numFmtId="38" fontId="10" fillId="0" borderId="16" xfId="1" applyFont="1" applyFill="1" applyBorder="1" applyAlignment="1">
      <alignment horizontal="center" vertical="center" justifyLastLine="1"/>
    </xf>
    <xf numFmtId="38" fontId="33" fillId="0" borderId="4" xfId="1" applyFont="1" applyFill="1" applyBorder="1" applyAlignment="1">
      <alignment horizontal="center" vertical="center"/>
    </xf>
    <xf numFmtId="38" fontId="33" fillId="0" borderId="2" xfId="1" applyFont="1" applyFill="1" applyBorder="1" applyAlignment="1">
      <alignment horizontal="center" vertical="center"/>
    </xf>
    <xf numFmtId="38" fontId="33" fillId="0" borderId="3" xfId="1" applyFont="1" applyFill="1" applyBorder="1" applyAlignment="1">
      <alignment horizontal="center" vertical="center"/>
    </xf>
    <xf numFmtId="38" fontId="33" fillId="0" borderId="24" xfId="1" applyFont="1" applyFill="1" applyBorder="1" applyAlignment="1">
      <alignment horizontal="center" vertical="center"/>
    </xf>
    <xf numFmtId="178" fontId="4" fillId="0" borderId="9" xfId="1" applyNumberFormat="1" applyFont="1" applyFill="1" applyBorder="1" applyAlignment="1">
      <alignment horizontal="center" vertical="center" shrinkToFit="1"/>
    </xf>
    <xf numFmtId="38" fontId="52" fillId="0" borderId="8" xfId="1" applyFont="1" applyFill="1" applyBorder="1" applyAlignment="1">
      <alignment horizontal="center" vertical="center"/>
    </xf>
    <xf numFmtId="178" fontId="4" fillId="0" borderId="9" xfId="1" applyNumberFormat="1" applyFont="1" applyFill="1" applyBorder="1" applyAlignment="1">
      <alignment horizontal="left" vertical="center" shrinkToFit="1"/>
    </xf>
    <xf numFmtId="180" fontId="53" fillId="0" borderId="4" xfId="1" applyNumberFormat="1" applyFont="1" applyFill="1" applyBorder="1" applyAlignment="1">
      <alignment horizontal="center" vertical="center" shrinkToFit="1"/>
    </xf>
    <xf numFmtId="180" fontId="53" fillId="0" borderId="3" xfId="1" applyNumberFormat="1" applyFont="1" applyFill="1" applyBorder="1" applyAlignment="1">
      <alignment horizontal="center" vertical="center" shrinkToFit="1"/>
    </xf>
    <xf numFmtId="180" fontId="53" fillId="0" borderId="2" xfId="1" applyNumberFormat="1" applyFont="1" applyFill="1" applyBorder="1" applyAlignment="1">
      <alignment horizontal="center" vertical="center" shrinkToFit="1"/>
    </xf>
    <xf numFmtId="38" fontId="10" fillId="0" borderId="4" xfId="1" applyFont="1" applyFill="1" applyBorder="1" applyAlignment="1">
      <alignment horizontal="center" vertical="center"/>
    </xf>
    <xf numFmtId="38" fontId="10" fillId="0" borderId="3" xfId="1" applyFont="1" applyFill="1" applyBorder="1" applyAlignment="1">
      <alignment horizontal="center" vertical="center"/>
    </xf>
    <xf numFmtId="38" fontId="4" fillId="0" borderId="3" xfId="1" applyFont="1" applyFill="1" applyBorder="1" applyAlignment="1">
      <alignment horizontal="right"/>
    </xf>
    <xf numFmtId="0" fontId="4" fillId="0" borderId="3" xfId="0" applyFont="1" applyBorder="1" applyAlignment="1">
      <alignment horizontal="right"/>
    </xf>
    <xf numFmtId="38" fontId="49" fillId="0" borderId="13" xfId="1" applyFont="1" applyFill="1" applyBorder="1" applyAlignment="1">
      <alignment horizontal="center" vertical="center" wrapText="1"/>
    </xf>
    <xf numFmtId="38" fontId="49" fillId="0" borderId="14" xfId="1" applyFont="1" applyFill="1" applyBorder="1" applyAlignment="1">
      <alignment horizontal="center" vertical="center" wrapText="1"/>
    </xf>
    <xf numFmtId="38" fontId="49" fillId="0" borderId="15" xfId="1" applyFont="1" applyFill="1" applyBorder="1" applyAlignment="1">
      <alignment horizontal="center" vertical="center" wrapText="1"/>
    </xf>
    <xf numFmtId="38" fontId="4" fillId="0" borderId="3" xfId="1" applyFont="1" applyFill="1" applyBorder="1" applyAlignment="1">
      <alignment horizontal="distributed" vertical="center" justifyLastLine="1"/>
    </xf>
    <xf numFmtId="0" fontId="4" fillId="0" borderId="0" xfId="0" applyFont="1" applyAlignment="1">
      <alignment horizontal="distributed" vertical="center" justifyLastLine="1"/>
    </xf>
    <xf numFmtId="38" fontId="76" fillId="0" borderId="4" xfId="1" applyFont="1" applyFill="1" applyBorder="1" applyAlignment="1">
      <alignment horizontal="center" vertical="center"/>
    </xf>
    <xf numFmtId="38" fontId="76" fillId="0" borderId="2" xfId="1" applyFont="1" applyFill="1" applyBorder="1" applyAlignment="1">
      <alignment horizontal="center" vertical="center"/>
    </xf>
    <xf numFmtId="0" fontId="4" fillId="0" borderId="7" xfId="0" applyFont="1" applyBorder="1" applyAlignment="1">
      <alignment horizontal="right"/>
    </xf>
    <xf numFmtId="0" fontId="53" fillId="0" borderId="14" xfId="0" applyFont="1" applyBorder="1" applyAlignment="1">
      <alignment horizontal="center" vertical="center" textRotation="255" shrinkToFit="1"/>
    </xf>
    <xf numFmtId="38" fontId="53" fillId="0" borderId="13" xfId="1" applyFont="1" applyFill="1" applyBorder="1" applyAlignment="1">
      <alignment horizontal="center" vertical="center" textRotation="255" shrinkToFit="1"/>
    </xf>
    <xf numFmtId="38" fontId="53" fillId="0" borderId="14" xfId="1" applyFont="1" applyFill="1" applyBorder="1" applyAlignment="1">
      <alignment horizontal="center" vertical="center" textRotation="255" shrinkToFit="1"/>
    </xf>
    <xf numFmtId="38" fontId="53" fillId="0" borderId="13" xfId="1" applyFont="1" applyFill="1" applyBorder="1" applyAlignment="1">
      <alignment horizontal="center" vertical="center" textRotation="255" justifyLastLine="1"/>
    </xf>
    <xf numFmtId="38" fontId="53" fillId="0" borderId="14" xfId="1" applyFont="1" applyFill="1" applyBorder="1" applyAlignment="1">
      <alignment horizontal="center" vertical="center" textRotation="255" justifyLastLine="1"/>
    </xf>
    <xf numFmtId="0" fontId="53" fillId="0" borderId="13" xfId="0" applyFont="1" applyBorder="1" applyAlignment="1">
      <alignment horizontal="center" vertical="center" textRotation="255" justifyLastLine="1"/>
    </xf>
    <xf numFmtId="0" fontId="53" fillId="0" borderId="14" xfId="0" applyFont="1" applyBorder="1" applyAlignment="1">
      <alignment horizontal="center" vertical="center" textRotation="255" justifyLastLine="1"/>
    </xf>
    <xf numFmtId="38" fontId="27" fillId="0" borderId="3" xfId="1" applyFont="1" applyFill="1" applyBorder="1" applyAlignment="1">
      <alignment horizontal="left" justifyLastLine="1"/>
    </xf>
    <xf numFmtId="38" fontId="74" fillId="0" borderId="4" xfId="1" applyFont="1" applyFill="1" applyBorder="1" applyAlignment="1">
      <alignment horizontal="center" vertical="center"/>
    </xf>
    <xf numFmtId="38" fontId="74" fillId="0" borderId="3" xfId="1" applyFont="1" applyFill="1" applyBorder="1" applyAlignment="1">
      <alignment horizontal="center" vertical="center"/>
    </xf>
    <xf numFmtId="38" fontId="74" fillId="0" borderId="2" xfId="1" applyFont="1" applyFill="1" applyBorder="1" applyAlignment="1">
      <alignment horizontal="center" vertical="center"/>
    </xf>
    <xf numFmtId="38" fontId="53" fillId="0" borderId="8" xfId="1" applyFont="1" applyFill="1" applyBorder="1" applyAlignment="1" applyProtection="1">
      <alignment horizontal="center" vertical="center"/>
      <protection locked="0"/>
    </xf>
    <xf numFmtId="38" fontId="5" fillId="0" borderId="8" xfId="1" applyFont="1" applyFill="1" applyBorder="1" applyAlignment="1">
      <alignment horizontal="center" vertical="center"/>
    </xf>
    <xf numFmtId="38" fontId="53" fillId="0" borderId="13" xfId="1" applyFont="1" applyFill="1" applyBorder="1" applyAlignment="1">
      <alignment horizontal="center" vertical="center" textRotation="255"/>
    </xf>
    <xf numFmtId="38" fontId="53" fillId="0" borderId="14" xfId="1" applyFont="1" applyFill="1" applyBorder="1" applyAlignment="1">
      <alignment horizontal="center" vertical="center" textRotation="255"/>
    </xf>
    <xf numFmtId="38" fontId="71" fillId="0" borderId="0" xfId="1" applyFont="1" applyFill="1" applyBorder="1" applyAlignment="1">
      <alignment horizontal="center"/>
    </xf>
    <xf numFmtId="38" fontId="28" fillId="0" borderId="4" xfId="1" applyFont="1" applyFill="1" applyBorder="1" applyAlignment="1">
      <alignment horizontal="left" vertical="center" justifyLastLine="1"/>
    </xf>
    <xf numFmtId="38" fontId="28" fillId="0" borderId="3" xfId="1" applyFont="1" applyFill="1" applyBorder="1" applyAlignment="1">
      <alignment horizontal="left" vertical="center" justifyLastLine="1"/>
    </xf>
    <xf numFmtId="38" fontId="28" fillId="0" borderId="2" xfId="1" applyFont="1" applyFill="1" applyBorder="1" applyAlignment="1">
      <alignment horizontal="left" vertical="center" justifyLastLine="1"/>
    </xf>
    <xf numFmtId="6" fontId="53" fillId="0" borderId="14" xfId="2" applyFont="1" applyFill="1" applyBorder="1" applyAlignment="1">
      <alignment horizontal="center" vertical="center" textRotation="255"/>
    </xf>
    <xf numFmtId="38" fontId="53" fillId="0" borderId="3" xfId="1" applyFont="1" applyFill="1" applyBorder="1" applyAlignment="1">
      <alignment horizontal="center" vertical="center" shrinkToFit="1"/>
    </xf>
    <xf numFmtId="38" fontId="32" fillId="0" borderId="4" xfId="1" applyFont="1" applyFill="1" applyBorder="1" applyAlignment="1">
      <alignment horizontal="center" vertical="center"/>
    </xf>
    <xf numFmtId="38" fontId="32" fillId="0" borderId="2" xfId="1" applyFont="1" applyFill="1" applyBorder="1" applyAlignment="1">
      <alignment horizontal="center" vertical="center"/>
    </xf>
    <xf numFmtId="38" fontId="49" fillId="0" borderId="4" xfId="1" applyFont="1" applyFill="1" applyBorder="1" applyAlignment="1">
      <alignment horizontal="center" vertical="center"/>
    </xf>
    <xf numFmtId="38" fontId="49" fillId="0" borderId="2" xfId="1" applyFont="1" applyFill="1" applyBorder="1" applyAlignment="1">
      <alignment horizontal="center" vertical="center"/>
    </xf>
  </cellXfs>
  <cellStyles count="3">
    <cellStyle name="桁区切り 2" xfId="1" xr:uid="{52858EC7-C1BE-4F6A-A9A3-C666F168EE1A}"/>
    <cellStyle name="通貨 2" xfId="2" xr:uid="{8D8B29C0-5923-4AD7-A1B8-1F281A1A880B}"/>
    <cellStyle name="標準" xfId="0" builtinId="0"/>
  </cellStyles>
  <dxfs count="35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26D8-B07B-4868-A992-AEB1243A3B5A}">
  <dimension ref="A1:T42"/>
  <sheetViews>
    <sheetView zoomScale="80" zoomScaleNormal="80" workbookViewId="0">
      <selection activeCell="P11" sqref="P11"/>
    </sheetView>
  </sheetViews>
  <sheetFormatPr defaultRowHeight="13.5"/>
  <cols>
    <col min="13" max="13" width="9.25" bestFit="1" customWidth="1"/>
  </cols>
  <sheetData>
    <row r="1" spans="1:20" s="5" customFormat="1" ht="14.25">
      <c r="A1" s="13"/>
      <c r="B1" s="13"/>
      <c r="C1" s="13"/>
      <c r="D1" s="13"/>
      <c r="E1" s="13"/>
      <c r="F1" s="13"/>
      <c r="G1" s="13"/>
      <c r="H1" s="13"/>
      <c r="I1" s="13"/>
      <c r="J1" s="13"/>
      <c r="K1" s="13"/>
      <c r="L1" s="13"/>
      <c r="M1" s="13"/>
      <c r="N1" s="13"/>
      <c r="O1" s="13"/>
      <c r="P1" s="13"/>
      <c r="Q1" s="13"/>
      <c r="R1" s="13"/>
      <c r="S1" s="13"/>
      <c r="T1" s="13"/>
    </row>
    <row r="2" spans="1:20" s="5" customFormat="1" ht="21">
      <c r="A2" s="13"/>
      <c r="B2" s="24" t="s">
        <v>30</v>
      </c>
      <c r="C2" s="23"/>
      <c r="D2" s="23"/>
      <c r="E2" s="23"/>
      <c r="F2" s="22"/>
      <c r="G2" s="13"/>
      <c r="H2" s="13"/>
      <c r="I2" s="13"/>
      <c r="J2" s="13"/>
      <c r="K2" s="13"/>
      <c r="L2" s="13"/>
      <c r="M2" s="13"/>
      <c r="N2" s="13"/>
      <c r="O2" s="13"/>
      <c r="P2" s="13"/>
      <c r="Q2" s="13"/>
      <c r="R2" s="13"/>
      <c r="S2" s="13"/>
      <c r="T2" s="13"/>
    </row>
    <row r="3" spans="1:20" s="5" customFormat="1" ht="14.25">
      <c r="A3" s="13"/>
      <c r="B3" s="13"/>
      <c r="C3" s="13"/>
      <c r="D3" s="13"/>
      <c r="E3" s="13"/>
      <c r="F3" s="13"/>
      <c r="G3" s="13"/>
      <c r="H3" s="13"/>
      <c r="I3" s="13"/>
      <c r="J3" s="13"/>
      <c r="K3" s="13"/>
      <c r="L3" s="13"/>
      <c r="M3" s="13"/>
      <c r="N3" s="13"/>
      <c r="O3" s="13"/>
      <c r="P3" s="13"/>
      <c r="Q3" s="13"/>
      <c r="R3" s="13"/>
      <c r="S3" s="13"/>
      <c r="T3" s="13"/>
    </row>
    <row r="4" spans="1:20" s="5" customFormat="1" ht="14.25">
      <c r="A4" s="13"/>
      <c r="B4" s="13"/>
      <c r="C4" s="13"/>
      <c r="D4" s="13"/>
      <c r="E4" s="13"/>
      <c r="F4" s="13"/>
      <c r="G4" s="13"/>
      <c r="H4" s="13"/>
      <c r="I4" s="13"/>
      <c r="J4" s="13"/>
      <c r="K4" s="13"/>
      <c r="L4" s="13"/>
      <c r="M4" s="13"/>
      <c r="N4" s="13"/>
      <c r="O4" s="13"/>
      <c r="P4" s="13"/>
      <c r="Q4" s="13"/>
      <c r="R4" s="13"/>
      <c r="S4" s="13"/>
      <c r="T4" s="13"/>
    </row>
    <row r="5" spans="1:20" s="5" customFormat="1">
      <c r="A5" s="3"/>
      <c r="B5" s="3"/>
      <c r="C5" s="3"/>
      <c r="D5" s="3"/>
      <c r="E5" s="3"/>
      <c r="F5" s="3"/>
      <c r="G5" s="3"/>
      <c r="H5" s="3"/>
      <c r="I5" s="3"/>
      <c r="J5" s="3"/>
      <c r="K5" s="3"/>
      <c r="L5" s="3"/>
      <c r="M5" s="3"/>
      <c r="N5" s="3"/>
      <c r="O5" s="3"/>
      <c r="P5" s="3"/>
      <c r="Q5" s="3"/>
      <c r="R5" s="3"/>
      <c r="S5" s="3"/>
      <c r="T5" s="3"/>
    </row>
    <row r="6" spans="1:20" s="5" customFormat="1" ht="45.75" customHeight="1">
      <c r="A6" s="3"/>
      <c r="B6" s="3"/>
      <c r="C6" s="3"/>
      <c r="D6" s="3"/>
      <c r="E6" s="3"/>
      <c r="F6" s="372" t="s">
        <v>29</v>
      </c>
      <c r="G6" s="373"/>
      <c r="H6" s="373"/>
      <c r="I6" s="373"/>
      <c r="J6" s="373"/>
      <c r="K6" s="373"/>
      <c r="L6" s="373"/>
      <c r="M6" s="374"/>
      <c r="N6" s="3"/>
      <c r="O6" s="3"/>
      <c r="P6" s="3"/>
      <c r="Q6" s="3"/>
      <c r="R6" s="3"/>
      <c r="S6" s="3"/>
    </row>
    <row r="7" spans="1:20" s="5" customFormat="1">
      <c r="A7" s="3"/>
      <c r="B7" s="3"/>
      <c r="C7" s="3"/>
      <c r="D7" s="3"/>
      <c r="E7" s="3"/>
      <c r="F7" s="3"/>
      <c r="G7" s="3"/>
      <c r="H7" s="3"/>
      <c r="I7" s="3"/>
      <c r="J7" s="3"/>
      <c r="K7" s="3"/>
      <c r="L7" s="3"/>
      <c r="M7" s="3"/>
      <c r="N7" s="3"/>
      <c r="O7" s="3"/>
      <c r="P7" s="3"/>
      <c r="Q7" s="3"/>
      <c r="R7" s="3"/>
      <c r="S7" s="3"/>
      <c r="T7" s="3"/>
    </row>
    <row r="8" spans="1:20" s="5" customFormat="1">
      <c r="A8" s="3"/>
      <c r="B8" s="3"/>
      <c r="C8" s="3"/>
      <c r="D8" s="3"/>
      <c r="E8" s="3"/>
      <c r="F8" s="3"/>
      <c r="G8" s="3"/>
      <c r="H8" s="3"/>
      <c r="I8" s="3"/>
      <c r="J8" s="3"/>
      <c r="K8" s="3"/>
      <c r="L8" s="3"/>
      <c r="M8" s="3"/>
      <c r="N8" s="3"/>
      <c r="O8" s="3"/>
      <c r="P8" s="3"/>
      <c r="Q8" s="3"/>
      <c r="R8" s="3"/>
      <c r="S8" s="3"/>
      <c r="T8" s="3"/>
    </row>
    <row r="9" spans="1:20" s="5" customFormat="1">
      <c r="A9" s="3"/>
      <c r="B9" s="3"/>
      <c r="C9" s="3"/>
      <c r="D9" s="3"/>
      <c r="E9" s="3"/>
      <c r="F9" s="3"/>
      <c r="G9" s="3"/>
      <c r="H9" s="3"/>
      <c r="I9" s="3"/>
      <c r="J9" s="3"/>
      <c r="K9" s="3"/>
      <c r="L9" s="3"/>
      <c r="M9" s="3"/>
      <c r="N9" s="3"/>
      <c r="O9" s="3"/>
      <c r="P9" s="3"/>
      <c r="Q9" s="3"/>
      <c r="R9" s="3"/>
      <c r="S9" s="3"/>
      <c r="T9" s="3"/>
    </row>
    <row r="10" spans="1:20" s="5" customFormat="1" ht="21" customHeight="1">
      <c r="A10" s="3"/>
      <c r="B10" s="3"/>
      <c r="C10" s="3"/>
      <c r="D10" s="3"/>
      <c r="E10" s="3"/>
      <c r="F10" s="3"/>
      <c r="G10" s="3"/>
      <c r="H10" s="3"/>
      <c r="I10" s="3"/>
      <c r="J10" s="3"/>
      <c r="K10" s="3"/>
      <c r="L10" s="3"/>
      <c r="M10" s="21" t="s">
        <v>28</v>
      </c>
      <c r="N10" s="3"/>
      <c r="O10" s="20" t="s">
        <v>27</v>
      </c>
      <c r="P10" s="375" t="s">
        <v>600</v>
      </c>
      <c r="Q10" s="375"/>
      <c r="R10" s="3"/>
      <c r="S10" s="3"/>
      <c r="T10" s="3"/>
    </row>
    <row r="11" spans="1:20" s="5" customFormat="1">
      <c r="A11" s="3"/>
      <c r="B11" s="3"/>
      <c r="C11" s="3"/>
      <c r="D11" s="3"/>
      <c r="E11" s="3"/>
      <c r="F11" s="3"/>
      <c r="G11" s="3"/>
      <c r="H11" s="3"/>
      <c r="I11" s="3"/>
      <c r="J11" s="3"/>
      <c r="K11" s="3"/>
      <c r="L11" s="3"/>
      <c r="M11" s="3"/>
      <c r="N11" s="3"/>
      <c r="O11" s="3"/>
      <c r="P11" s="3"/>
      <c r="Q11" s="3"/>
      <c r="R11" s="3"/>
      <c r="S11" s="3"/>
      <c r="T11" s="3"/>
    </row>
    <row r="12" spans="1:20" s="5" customFormat="1" ht="22.5" customHeight="1">
      <c r="A12" s="3"/>
      <c r="B12" s="3"/>
      <c r="C12" s="3"/>
      <c r="D12" s="3"/>
      <c r="E12" s="3"/>
      <c r="F12" s="3"/>
      <c r="G12" s="3"/>
      <c r="H12" s="3"/>
      <c r="I12" s="3"/>
      <c r="J12" s="3"/>
      <c r="K12" s="376" t="s">
        <v>26</v>
      </c>
      <c r="L12" s="377"/>
      <c r="M12" s="377"/>
      <c r="N12" s="377"/>
      <c r="O12" s="377"/>
      <c r="P12" s="377"/>
      <c r="Q12" s="377"/>
      <c r="R12" s="3"/>
      <c r="S12" s="3"/>
      <c r="T12" s="3"/>
    </row>
    <row r="13" spans="1:20" s="5" customFormat="1" ht="7.5" customHeight="1">
      <c r="A13" s="3"/>
      <c r="B13" s="3"/>
      <c r="C13" s="3"/>
      <c r="D13" s="3"/>
      <c r="E13" s="3"/>
      <c r="F13" s="3"/>
      <c r="G13" s="3"/>
      <c r="H13" s="3"/>
      <c r="I13" s="3"/>
      <c r="J13" s="3"/>
      <c r="K13" s="3"/>
      <c r="L13" s="3"/>
      <c r="M13" s="3"/>
      <c r="N13" s="3"/>
      <c r="O13" s="3"/>
      <c r="P13" s="3"/>
      <c r="Q13" s="3"/>
      <c r="R13" s="3"/>
      <c r="S13" s="3"/>
      <c r="T13" s="3"/>
    </row>
    <row r="14" spans="1:20" s="5" customFormat="1">
      <c r="A14" s="3"/>
      <c r="B14" s="3"/>
      <c r="C14" s="3"/>
      <c r="D14" s="3"/>
      <c r="E14" s="3"/>
      <c r="F14" s="3"/>
      <c r="G14" s="3"/>
      <c r="H14" s="3"/>
      <c r="I14" s="3"/>
      <c r="J14" s="3"/>
      <c r="K14" s="3"/>
      <c r="L14" s="361" t="s">
        <v>25</v>
      </c>
      <c r="M14" s="362"/>
      <c r="N14" s="3" t="s">
        <v>24</v>
      </c>
      <c r="O14" s="3"/>
      <c r="P14" s="3"/>
      <c r="Q14" s="3"/>
      <c r="R14" s="3"/>
      <c r="S14" s="3"/>
      <c r="T14" s="3"/>
    </row>
    <row r="15" spans="1:20" s="5" customFormat="1" ht="13.5" customHeight="1">
      <c r="A15" s="3"/>
      <c r="B15" s="3"/>
      <c r="C15" s="3"/>
      <c r="D15" s="3"/>
      <c r="E15" s="3"/>
      <c r="F15" s="3"/>
      <c r="G15" s="3"/>
      <c r="H15" s="3"/>
      <c r="I15" s="3"/>
      <c r="J15" s="3"/>
      <c r="K15" s="3"/>
      <c r="L15" s="14"/>
      <c r="M15" s="14"/>
      <c r="N15" s="14"/>
      <c r="O15" s="14"/>
      <c r="P15" s="15"/>
      <c r="Q15" s="14"/>
      <c r="R15" s="3"/>
    </row>
    <row r="16" spans="1:20" s="5" customFormat="1">
      <c r="A16" s="3"/>
      <c r="B16" s="3"/>
      <c r="C16" s="3"/>
      <c r="D16" s="3"/>
      <c r="E16" s="3"/>
      <c r="F16" s="3"/>
      <c r="G16" s="3"/>
      <c r="H16" s="3"/>
      <c r="I16" s="3"/>
      <c r="J16" s="3"/>
      <c r="K16" s="3"/>
      <c r="L16" s="361" t="s">
        <v>23</v>
      </c>
      <c r="M16" s="362"/>
      <c r="N16" s="3" t="s">
        <v>22</v>
      </c>
      <c r="O16" s="3"/>
      <c r="P16" s="3"/>
      <c r="Q16" s="3"/>
      <c r="R16" s="3"/>
    </row>
    <row r="17" spans="1:20" s="5" customFormat="1">
      <c r="A17" s="3"/>
      <c r="B17" s="3"/>
      <c r="C17" s="3"/>
      <c r="D17" s="3"/>
      <c r="E17" s="3"/>
      <c r="F17" s="3"/>
      <c r="G17" s="18"/>
      <c r="H17" s="3"/>
      <c r="L17" s="361"/>
      <c r="M17" s="362"/>
      <c r="N17" s="3"/>
      <c r="O17" s="3"/>
      <c r="P17" s="3"/>
      <c r="Q17" s="3"/>
      <c r="R17" s="3"/>
    </row>
    <row r="18" spans="1:20" s="5" customFormat="1" ht="14.25">
      <c r="A18" s="3"/>
      <c r="B18" s="3"/>
      <c r="C18" s="3"/>
      <c r="D18" s="3"/>
      <c r="E18" s="3"/>
      <c r="F18" s="3"/>
      <c r="G18" s="3"/>
      <c r="H18" s="3"/>
      <c r="L18" s="14"/>
      <c r="M18" s="14"/>
      <c r="N18" s="14"/>
      <c r="O18" s="14"/>
      <c r="P18" s="15"/>
      <c r="Q18" s="14"/>
      <c r="R18" s="3"/>
      <c r="S18" s="3"/>
      <c r="T18" s="3"/>
    </row>
    <row r="19" spans="1:20" s="5" customFormat="1" ht="14.25">
      <c r="A19" s="3"/>
      <c r="B19" s="3"/>
      <c r="C19" s="3"/>
      <c r="D19" s="3"/>
      <c r="E19" s="3"/>
      <c r="F19" s="3"/>
      <c r="G19" s="3"/>
      <c r="H19" s="3"/>
      <c r="L19" s="13"/>
      <c r="M19" s="17"/>
      <c r="N19" s="16"/>
      <c r="O19" s="16"/>
      <c r="P19" s="16"/>
      <c r="Q19" s="16"/>
      <c r="R19" s="3"/>
      <c r="S19" s="3"/>
      <c r="T19" s="3"/>
    </row>
    <row r="20" spans="1:20" s="5" customFormat="1">
      <c r="A20" s="3"/>
      <c r="B20" s="3"/>
      <c r="C20" s="3"/>
      <c r="D20" s="3"/>
      <c r="E20" s="3"/>
      <c r="F20" s="3"/>
      <c r="G20" s="3"/>
      <c r="H20" s="3"/>
      <c r="I20" s="3"/>
      <c r="J20" s="3"/>
      <c r="K20" s="3"/>
      <c r="L20" s="361"/>
      <c r="M20" s="362"/>
      <c r="N20" s="3"/>
      <c r="O20" s="3"/>
      <c r="P20" s="3"/>
      <c r="Q20" s="3"/>
      <c r="R20" s="3"/>
      <c r="S20" s="3"/>
      <c r="T20" s="3"/>
    </row>
    <row r="21" spans="1:20" s="5" customFormat="1" ht="14.25">
      <c r="A21" s="3"/>
      <c r="B21" s="3"/>
      <c r="C21" s="3"/>
      <c r="D21" s="3"/>
      <c r="E21" s="3"/>
      <c r="F21" s="3"/>
      <c r="G21" s="3"/>
      <c r="H21" s="3"/>
      <c r="I21" s="3"/>
      <c r="J21" s="3"/>
      <c r="K21" s="3"/>
      <c r="L21" s="14"/>
      <c r="M21" s="14"/>
      <c r="N21" s="14"/>
      <c r="O21" s="14"/>
      <c r="P21" s="15"/>
      <c r="Q21" s="14"/>
      <c r="R21" s="3"/>
      <c r="S21" s="3"/>
      <c r="T21" s="3"/>
    </row>
    <row r="22" spans="1:20" s="5" customFormat="1" ht="14.25">
      <c r="A22" s="3"/>
      <c r="B22" s="3"/>
      <c r="C22" s="3"/>
      <c r="D22" s="3"/>
      <c r="E22" s="3"/>
      <c r="F22" s="3"/>
      <c r="G22" s="3"/>
      <c r="H22" s="3"/>
      <c r="I22" s="3"/>
      <c r="J22" s="3"/>
      <c r="K22" s="3"/>
      <c r="L22" s="3"/>
      <c r="N22" s="3"/>
      <c r="P22" s="13"/>
      <c r="Q22" s="3"/>
      <c r="R22" s="3"/>
      <c r="S22" s="3"/>
      <c r="T22" s="3"/>
    </row>
    <row r="23" spans="1:20" s="5" customFormat="1" ht="14.25">
      <c r="A23" s="3"/>
      <c r="B23" s="3"/>
      <c r="C23" s="3"/>
      <c r="D23" s="3"/>
      <c r="E23" s="3"/>
      <c r="F23" s="3"/>
      <c r="G23" s="3"/>
      <c r="H23" s="3"/>
      <c r="I23" s="3"/>
      <c r="J23" s="3"/>
      <c r="K23" s="3"/>
      <c r="L23" s="3"/>
      <c r="N23" s="3"/>
      <c r="P23" s="13"/>
      <c r="Q23" s="3"/>
      <c r="R23" s="3"/>
      <c r="S23" s="3"/>
      <c r="T23" s="3"/>
    </row>
    <row r="24" spans="1:20" s="5" customFormat="1" ht="18.75" customHeight="1" thickBot="1">
      <c r="A24" s="3"/>
      <c r="B24" s="3"/>
      <c r="C24" s="3"/>
      <c r="D24" s="3"/>
      <c r="E24" s="3"/>
      <c r="F24" s="3"/>
      <c r="G24" s="3"/>
      <c r="H24" s="3"/>
      <c r="I24" s="3"/>
      <c r="J24" s="3"/>
      <c r="K24" s="3"/>
      <c r="L24" s="3"/>
      <c r="N24" s="368" t="s">
        <v>21</v>
      </c>
      <c r="O24" s="369"/>
      <c r="P24" s="369"/>
      <c r="Q24" s="369"/>
      <c r="R24" s="3"/>
      <c r="S24" s="3"/>
      <c r="T24" s="3"/>
    </row>
    <row r="25" spans="1:20" s="5" customFormat="1">
      <c r="A25" s="3"/>
      <c r="B25" s="3"/>
      <c r="C25" s="3"/>
      <c r="D25" s="3"/>
      <c r="E25" s="3"/>
      <c r="F25" s="3"/>
      <c r="G25" s="3"/>
      <c r="H25" s="3"/>
      <c r="I25" s="3"/>
      <c r="J25" s="3"/>
      <c r="K25" s="3"/>
      <c r="L25" s="3"/>
      <c r="M25" s="3"/>
      <c r="N25" s="3"/>
      <c r="P25" s="3"/>
      <c r="Q25" s="3"/>
      <c r="R25" s="3"/>
      <c r="S25" s="3"/>
      <c r="T25" s="3"/>
    </row>
    <row r="26" spans="1:20" s="5" customFormat="1">
      <c r="A26" s="3"/>
      <c r="B26" s="3"/>
      <c r="C26" s="3"/>
      <c r="D26" s="3"/>
      <c r="E26" s="3"/>
      <c r="F26" s="3"/>
      <c r="G26" s="3"/>
      <c r="H26" s="3"/>
      <c r="I26" s="3"/>
      <c r="J26" s="3"/>
      <c r="K26" s="3"/>
      <c r="L26" s="3"/>
      <c r="M26" s="3"/>
      <c r="N26" s="3"/>
      <c r="O26" s="3"/>
      <c r="P26" s="3"/>
      <c r="Q26" s="3"/>
    </row>
    <row r="27" spans="1:20" s="5" customFormat="1" ht="17.25">
      <c r="A27" s="370" t="s">
        <v>20</v>
      </c>
      <c r="B27" s="371"/>
      <c r="C27" s="371"/>
      <c r="D27" s="371"/>
      <c r="E27" s="371"/>
      <c r="F27" s="371"/>
      <c r="G27" s="371"/>
      <c r="H27" s="371"/>
      <c r="I27" s="371"/>
      <c r="J27" s="371"/>
      <c r="K27" s="371"/>
      <c r="L27" s="371"/>
      <c r="M27" s="371"/>
      <c r="N27" s="371"/>
      <c r="O27" s="371"/>
      <c r="P27" s="371"/>
      <c r="Q27" s="371"/>
    </row>
    <row r="28" spans="1:20" s="5" customFormat="1">
      <c r="A28" s="3"/>
      <c r="B28" s="3"/>
      <c r="C28" s="3"/>
      <c r="D28" s="3"/>
      <c r="E28" s="3"/>
      <c r="F28" s="3"/>
      <c r="G28" s="3"/>
      <c r="H28" s="3"/>
      <c r="I28" s="3"/>
      <c r="J28" s="3"/>
      <c r="K28" s="4"/>
      <c r="L28" s="3"/>
      <c r="M28" s="3"/>
      <c r="N28" s="3"/>
      <c r="O28" s="3"/>
      <c r="P28" s="3"/>
      <c r="Q28" s="3"/>
    </row>
    <row r="29" spans="1:20" s="5" customFormat="1">
      <c r="A29" s="366" t="s">
        <v>19</v>
      </c>
      <c r="B29" s="366"/>
      <c r="C29" s="366"/>
      <c r="D29" s="366"/>
      <c r="E29" s="366"/>
      <c r="F29" s="366"/>
      <c r="G29" s="366"/>
      <c r="H29" s="366"/>
      <c r="I29" s="366"/>
      <c r="J29" s="366"/>
      <c r="K29" s="11"/>
      <c r="L29" s="378" t="s">
        <v>18</v>
      </c>
      <c r="M29" s="379"/>
      <c r="N29" s="379"/>
      <c r="O29" s="379"/>
      <c r="P29" s="380"/>
      <c r="Q29" s="3"/>
    </row>
    <row r="30" spans="1:20" s="5" customFormat="1">
      <c r="A30" s="366" t="s">
        <v>17</v>
      </c>
      <c r="B30" s="366"/>
      <c r="C30" s="366"/>
      <c r="D30" s="366"/>
      <c r="E30" s="366"/>
      <c r="F30" s="366"/>
      <c r="G30" s="366"/>
      <c r="H30" s="366"/>
      <c r="I30" s="366"/>
      <c r="J30" s="366"/>
      <c r="K30" s="4"/>
      <c r="L30" s="12"/>
      <c r="M30" s="12"/>
      <c r="N30" s="12"/>
      <c r="O30" s="12"/>
      <c r="P30" s="12"/>
      <c r="Q30" s="12"/>
    </row>
    <row r="31" spans="1:20" s="5" customFormat="1">
      <c r="A31" s="366" t="s">
        <v>16</v>
      </c>
      <c r="B31" s="366"/>
      <c r="C31" s="366"/>
      <c r="D31" s="366"/>
      <c r="E31" s="366"/>
      <c r="F31" s="366"/>
      <c r="G31" s="366"/>
      <c r="H31" s="366"/>
      <c r="I31" s="366"/>
      <c r="J31" s="366"/>
      <c r="K31" s="11" t="s">
        <v>15</v>
      </c>
      <c r="L31" s="3"/>
      <c r="M31" s="3"/>
      <c r="N31" s="3"/>
      <c r="O31" s="3"/>
      <c r="P31" s="3"/>
      <c r="Q31" s="3"/>
    </row>
    <row r="32" spans="1:20" s="5" customFormat="1">
      <c r="A32" s="366" t="s">
        <v>14</v>
      </c>
      <c r="B32" s="366"/>
      <c r="C32" s="366"/>
      <c r="D32" s="366"/>
      <c r="E32" s="366"/>
      <c r="F32" s="366"/>
      <c r="G32" s="366"/>
      <c r="H32" s="366"/>
      <c r="I32" s="366"/>
      <c r="J32" s="366"/>
      <c r="K32" s="4"/>
      <c r="L32" s="367" t="s">
        <v>13</v>
      </c>
      <c r="M32" s="367"/>
      <c r="N32" s="367"/>
      <c r="O32" s="367"/>
      <c r="P32" s="367"/>
      <c r="Q32" s="367"/>
    </row>
    <row r="33" spans="1:17" s="5" customFormat="1">
      <c r="A33" s="366" t="s">
        <v>12</v>
      </c>
      <c r="B33" s="366"/>
      <c r="C33" s="366"/>
      <c r="D33" s="366"/>
      <c r="E33" s="366"/>
      <c r="F33" s="366"/>
      <c r="G33" s="366"/>
      <c r="H33" s="366"/>
      <c r="I33" s="366"/>
      <c r="J33" s="366"/>
      <c r="K33" s="4"/>
      <c r="L33" s="3"/>
      <c r="M33" s="3"/>
      <c r="N33" s="3"/>
      <c r="O33" s="3"/>
      <c r="P33" s="3"/>
      <c r="Q33" s="3"/>
    </row>
    <row r="34" spans="1:17" s="5" customFormat="1" ht="21">
      <c r="A34" s="10"/>
      <c r="B34" s="363" t="s">
        <v>11</v>
      </c>
      <c r="C34" s="364"/>
      <c r="D34" s="364"/>
      <c r="E34" s="364"/>
      <c r="F34" s="364"/>
      <c r="G34" s="364"/>
      <c r="H34" s="364"/>
      <c r="I34" s="365"/>
      <c r="J34" s="3"/>
      <c r="K34" s="8" t="s">
        <v>10</v>
      </c>
      <c r="L34" s="9"/>
      <c r="M34" s="9"/>
      <c r="N34" s="3"/>
      <c r="O34" s="3"/>
      <c r="P34" s="3"/>
      <c r="Q34" s="3"/>
    </row>
    <row r="35" spans="1:17" s="5" customFormat="1">
      <c r="A35" s="360" t="s">
        <v>9</v>
      </c>
      <c r="B35" s="360"/>
      <c r="C35" s="360"/>
      <c r="D35" s="360"/>
      <c r="E35" s="360"/>
      <c r="F35" s="360"/>
      <c r="G35" s="360"/>
      <c r="H35" s="360"/>
      <c r="I35" s="360"/>
      <c r="J35" s="3"/>
      <c r="K35" s="8" t="s">
        <v>8</v>
      </c>
      <c r="L35" s="3"/>
      <c r="M35" s="3"/>
      <c r="N35" s="3"/>
      <c r="O35" s="3"/>
      <c r="P35" s="3"/>
      <c r="Q35" s="3"/>
    </row>
    <row r="36" spans="1:17">
      <c r="A36" s="360" t="s">
        <v>7</v>
      </c>
      <c r="B36" s="360"/>
      <c r="C36" s="360"/>
      <c r="D36" s="360"/>
      <c r="E36" s="360"/>
      <c r="F36" s="360"/>
      <c r="G36" s="360"/>
      <c r="H36" s="360"/>
      <c r="I36" s="360"/>
      <c r="J36" s="3"/>
      <c r="K36" s="8" t="s">
        <v>6</v>
      </c>
      <c r="L36" s="3"/>
      <c r="M36" s="3"/>
      <c r="N36" s="3"/>
      <c r="O36" s="3"/>
      <c r="P36" s="3"/>
      <c r="Q36" s="3"/>
    </row>
    <row r="37" spans="1:17">
      <c r="A37" s="360" t="s">
        <v>5</v>
      </c>
      <c r="B37" s="360"/>
      <c r="C37" s="360"/>
      <c r="D37" s="360"/>
      <c r="E37" s="360"/>
      <c r="F37" s="360"/>
      <c r="G37" s="360"/>
      <c r="H37" s="360"/>
      <c r="I37" s="360"/>
      <c r="J37" s="3"/>
      <c r="K37" s="4"/>
      <c r="L37" s="3"/>
      <c r="M37" s="7"/>
      <c r="N37" s="6"/>
      <c r="O37" s="6"/>
      <c r="P37" s="6"/>
      <c r="Q37" s="6"/>
    </row>
    <row r="38" spans="1:17">
      <c r="A38" s="360" t="s">
        <v>4</v>
      </c>
      <c r="B38" s="360"/>
      <c r="C38" s="360"/>
      <c r="D38" s="360"/>
      <c r="E38" s="360"/>
      <c r="F38" s="360"/>
      <c r="G38" s="360"/>
      <c r="H38" s="360"/>
      <c r="I38" s="360"/>
      <c r="J38" s="3"/>
      <c r="K38" s="4"/>
      <c r="L38" s="3"/>
      <c r="M38" s="5"/>
      <c r="N38" s="3"/>
      <c r="O38" s="3"/>
      <c r="P38" s="3"/>
      <c r="Q38" s="3"/>
    </row>
    <row r="39" spans="1:17">
      <c r="A39" s="360" t="s">
        <v>3</v>
      </c>
      <c r="B39" s="360"/>
      <c r="C39" s="360"/>
      <c r="D39" s="360"/>
      <c r="E39" s="360"/>
      <c r="F39" s="360"/>
      <c r="G39" s="360"/>
      <c r="H39" s="360"/>
      <c r="I39" s="360"/>
      <c r="J39" s="3"/>
      <c r="K39" s="4"/>
      <c r="L39" s="3"/>
      <c r="M39" s="5"/>
      <c r="N39" s="3"/>
      <c r="O39" s="3"/>
      <c r="P39" s="3"/>
      <c r="Q39" s="3"/>
    </row>
    <row r="40" spans="1:17">
      <c r="A40" s="360" t="s">
        <v>2</v>
      </c>
      <c r="B40" s="360"/>
      <c r="C40" s="360"/>
      <c r="D40" s="360"/>
      <c r="E40" s="360"/>
      <c r="F40" s="360"/>
      <c r="G40" s="360"/>
      <c r="H40" s="360"/>
      <c r="I40" s="360"/>
      <c r="J40" s="3"/>
      <c r="K40" s="4"/>
      <c r="L40" s="3"/>
      <c r="M40" s="5"/>
      <c r="N40" s="3"/>
      <c r="O40" s="5"/>
      <c r="P40" s="3"/>
      <c r="Q40" s="3"/>
    </row>
    <row r="41" spans="1:17">
      <c r="A41" s="360" t="s">
        <v>1</v>
      </c>
      <c r="B41" s="360"/>
      <c r="C41" s="360"/>
      <c r="D41" s="360"/>
      <c r="E41" s="360"/>
      <c r="F41" s="360"/>
      <c r="G41" s="360"/>
      <c r="H41" s="360"/>
      <c r="I41" s="360"/>
      <c r="J41" s="3"/>
      <c r="K41" s="4"/>
      <c r="L41" s="3"/>
      <c r="M41" s="361"/>
      <c r="N41" s="362"/>
      <c r="O41" s="362"/>
      <c r="P41" s="362"/>
      <c r="Q41" s="362"/>
    </row>
    <row r="42" spans="1:17">
      <c r="A42" s="360" t="s">
        <v>0</v>
      </c>
      <c r="B42" s="360"/>
      <c r="C42" s="360"/>
      <c r="D42" s="360"/>
      <c r="E42" s="360"/>
      <c r="F42" s="360"/>
      <c r="G42" s="360"/>
      <c r="H42" s="360"/>
      <c r="I42" s="360"/>
      <c r="J42" s="1"/>
      <c r="K42" s="2"/>
      <c r="L42" s="1"/>
      <c r="N42" s="1"/>
      <c r="P42" s="1"/>
      <c r="Q42" s="1"/>
    </row>
  </sheetData>
  <mergeCells count="26">
    <mergeCell ref="N24:Q24"/>
    <mergeCell ref="A27:Q27"/>
    <mergeCell ref="A29:J29"/>
    <mergeCell ref="F6:M6"/>
    <mergeCell ref="P10:Q10"/>
    <mergeCell ref="K12:Q12"/>
    <mergeCell ref="L14:M14"/>
    <mergeCell ref="L17:M17"/>
    <mergeCell ref="L20:M20"/>
    <mergeCell ref="L29:P29"/>
    <mergeCell ref="L16:M16"/>
    <mergeCell ref="A30:J30"/>
    <mergeCell ref="A31:J31"/>
    <mergeCell ref="A32:J32"/>
    <mergeCell ref="L32:Q32"/>
    <mergeCell ref="A33:J33"/>
    <mergeCell ref="A40:I40"/>
    <mergeCell ref="A41:I41"/>
    <mergeCell ref="M41:Q41"/>
    <mergeCell ref="A42:I42"/>
    <mergeCell ref="B34:I34"/>
    <mergeCell ref="A35:I35"/>
    <mergeCell ref="A36:I36"/>
    <mergeCell ref="A37:I37"/>
    <mergeCell ref="A38:I38"/>
    <mergeCell ref="A39:I39"/>
  </mergeCells>
  <phoneticPr fontId="2"/>
  <printOptions horizontalCentered="1" verticalCentered="1"/>
  <pageMargins left="0.23622047244094488" right="0.23622047244094488" top="0.3543307086614173" bottom="0.3543307086614173" header="0.11811023622047244" footer="0.11811023622047244"/>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12B8-593A-48C1-B461-1EB1818F873C}">
  <sheetPr>
    <pageSetUpPr fitToPage="1"/>
  </sheetPr>
  <dimension ref="A1:O28"/>
  <sheetViews>
    <sheetView showZeros="0" zoomScale="80" zoomScaleNormal="80" workbookViewId="0">
      <selection activeCell="D6" sqref="D6"/>
    </sheetView>
  </sheetViews>
  <sheetFormatPr defaultRowHeight="21"/>
  <cols>
    <col min="1" max="1" width="11.625" style="25" customWidth="1"/>
    <col min="2" max="2" width="11.25" style="26" customWidth="1"/>
    <col min="3" max="3" width="11.25" style="27" customWidth="1"/>
    <col min="4" max="15" width="11.25" style="26" customWidth="1"/>
    <col min="16" max="16384" width="9" style="25"/>
  </cols>
  <sheetData>
    <row r="1" spans="1:15" s="9" customFormat="1" ht="24.95" customHeight="1">
      <c r="A1" s="384" t="s">
        <v>64</v>
      </c>
      <c r="B1" s="384"/>
      <c r="C1" s="384"/>
      <c r="D1" s="384"/>
      <c r="E1" s="384"/>
      <c r="F1" s="384"/>
      <c r="G1" s="384"/>
      <c r="H1" s="384"/>
      <c r="I1" s="384"/>
      <c r="J1" s="384"/>
      <c r="K1" s="384"/>
      <c r="L1" s="384"/>
      <c r="M1" s="384"/>
      <c r="N1" s="384"/>
      <c r="O1" s="56"/>
    </row>
    <row r="2" spans="1:15" s="9" customFormat="1" ht="32.25" customHeight="1">
      <c r="A2" s="381" t="s">
        <v>63</v>
      </c>
      <c r="B2" s="381"/>
      <c r="C2" s="385"/>
      <c r="D2" s="386"/>
      <c r="E2" s="386"/>
      <c r="F2" s="387"/>
      <c r="G2" s="388" t="s">
        <v>62</v>
      </c>
      <c r="H2" s="389"/>
      <c r="I2" s="390"/>
      <c r="J2" s="391"/>
      <c r="K2" s="392"/>
      <c r="L2" s="381" t="s">
        <v>61</v>
      </c>
      <c r="M2" s="381"/>
      <c r="N2" s="393"/>
      <c r="O2" s="394"/>
    </row>
    <row r="3" spans="1:15" s="9" customFormat="1" ht="32.25" customHeight="1">
      <c r="A3" s="381" t="s">
        <v>60</v>
      </c>
      <c r="B3" s="381"/>
      <c r="C3" s="382"/>
      <c r="D3" s="382"/>
      <c r="E3" s="382"/>
      <c r="F3" s="382"/>
      <c r="G3" s="381" t="s">
        <v>59</v>
      </c>
      <c r="H3" s="381"/>
      <c r="I3" s="397"/>
      <c r="J3" s="397"/>
      <c r="K3" s="397"/>
      <c r="L3" s="397"/>
      <c r="M3" s="397"/>
      <c r="N3" s="397"/>
      <c r="O3" s="397"/>
    </row>
    <row r="4" spans="1:15" s="9" customFormat="1" ht="32.25" customHeight="1">
      <c r="A4" s="43" t="s">
        <v>58</v>
      </c>
      <c r="B4" s="383" t="s">
        <v>57</v>
      </c>
      <c r="C4" s="383"/>
      <c r="D4" s="395" t="s">
        <v>56</v>
      </c>
      <c r="E4" s="395"/>
      <c r="F4" s="395" t="s">
        <v>55</v>
      </c>
      <c r="G4" s="395"/>
      <c r="H4" s="383" t="s">
        <v>54</v>
      </c>
      <c r="I4" s="383"/>
      <c r="J4" s="383" t="s">
        <v>53</v>
      </c>
      <c r="K4" s="383"/>
      <c r="L4" s="383"/>
      <c r="M4" s="383"/>
      <c r="N4" s="383" t="s">
        <v>52</v>
      </c>
      <c r="O4" s="383"/>
    </row>
    <row r="5" spans="1:15" s="9" customFormat="1" ht="32.25" customHeight="1">
      <c r="A5" s="43"/>
      <c r="B5" s="55" t="s">
        <v>51</v>
      </c>
      <c r="C5" s="53" t="s">
        <v>50</v>
      </c>
      <c r="D5" s="54" t="s">
        <v>51</v>
      </c>
      <c r="E5" s="53" t="s">
        <v>50</v>
      </c>
      <c r="F5" s="53" t="s">
        <v>51</v>
      </c>
      <c r="G5" s="53" t="s">
        <v>50</v>
      </c>
      <c r="H5" s="53" t="s">
        <v>51</v>
      </c>
      <c r="I5" s="53" t="s">
        <v>50</v>
      </c>
      <c r="J5" s="53" t="s">
        <v>51</v>
      </c>
      <c r="K5" s="53" t="s">
        <v>50</v>
      </c>
      <c r="L5" s="53"/>
      <c r="M5" s="53"/>
      <c r="N5" s="53" t="s">
        <v>51</v>
      </c>
      <c r="O5" s="53" t="s">
        <v>50</v>
      </c>
    </row>
    <row r="6" spans="1:15" s="9" customFormat="1" ht="32.25" customHeight="1">
      <c r="A6" s="43" t="s">
        <v>49</v>
      </c>
      <c r="B6" s="42">
        <f>金沢野々市市!S39</f>
        <v>110400</v>
      </c>
      <c r="C6" s="49">
        <f>金沢野々市市!T39</f>
        <v>0</v>
      </c>
      <c r="D6" s="41">
        <f>金沢野々市市!W39</f>
        <v>25410</v>
      </c>
      <c r="E6" s="50">
        <f>金沢野々市市!X39</f>
        <v>0</v>
      </c>
      <c r="F6" s="40">
        <f>金沢野々市市!C23</f>
        <v>4850</v>
      </c>
      <c r="G6" s="49">
        <f>金沢野々市市!D23</f>
        <v>0</v>
      </c>
      <c r="H6" s="40">
        <f>金沢野々市市!AA39</f>
        <v>0</v>
      </c>
      <c r="I6" s="49">
        <f>金沢野々市市!AB39</f>
        <v>0</v>
      </c>
      <c r="J6" s="40">
        <f>金沢野々市市!C39</f>
        <v>900</v>
      </c>
      <c r="K6" s="49">
        <f>金沢野々市市!D39</f>
        <v>0</v>
      </c>
      <c r="L6" s="40">
        <f>金沢野々市市!K39</f>
        <v>0</v>
      </c>
      <c r="M6" s="49">
        <f>金沢野々市市!L39</f>
        <v>0</v>
      </c>
      <c r="N6" s="40">
        <f t="shared" ref="N6:N20" si="0">SUM(L6,J6,H6,F6,D6,B6)</f>
        <v>141560</v>
      </c>
      <c r="O6" s="49">
        <f t="shared" ref="O6:O20" si="1">SUM(M6,K6,I6,G6,E6,C6)</f>
        <v>0</v>
      </c>
    </row>
    <row r="7" spans="1:15" s="9" customFormat="1" ht="32.25" customHeight="1">
      <c r="A7" s="43" t="s">
        <v>48</v>
      </c>
      <c r="B7" s="42">
        <f>金沢野々市市!S48</f>
        <v>12340</v>
      </c>
      <c r="C7" s="49">
        <f>金沢野々市市!T48</f>
        <v>0</v>
      </c>
      <c r="D7" s="41">
        <f>金沢野々市市!W48</f>
        <v>2170</v>
      </c>
      <c r="E7" s="50">
        <f>金沢野々市市!X48</f>
        <v>0</v>
      </c>
      <c r="F7" s="40">
        <f>金沢野々市市!C48</f>
        <v>350</v>
      </c>
      <c r="G7" s="49">
        <f>金沢野々市市!D48</f>
        <v>0</v>
      </c>
      <c r="H7" s="40">
        <f>金沢野々市市!AA48</f>
        <v>0</v>
      </c>
      <c r="I7" s="49">
        <f>金沢野々市市!AB48</f>
        <v>0</v>
      </c>
      <c r="J7" s="40"/>
      <c r="K7" s="49"/>
      <c r="L7" s="40">
        <f>金沢野々市市!K48</f>
        <v>0</v>
      </c>
      <c r="M7" s="49">
        <f>金沢野々市市!L48</f>
        <v>0</v>
      </c>
      <c r="N7" s="40">
        <f t="shared" si="0"/>
        <v>14860</v>
      </c>
      <c r="O7" s="49">
        <f t="shared" si="1"/>
        <v>0</v>
      </c>
    </row>
    <row r="8" spans="1:15" s="9" customFormat="1" ht="32.25" customHeight="1">
      <c r="A8" s="43" t="s">
        <v>47</v>
      </c>
      <c r="B8" s="42">
        <f>白山能美小松加賀市!S24</f>
        <v>27430</v>
      </c>
      <c r="C8" s="49">
        <f>白山能美小松加賀市!T24</f>
        <v>0</v>
      </c>
      <c r="D8" s="41">
        <f>白山能美小松加賀市!AA24</f>
        <v>6390</v>
      </c>
      <c r="E8" s="50">
        <f>白山能美小松加賀市!AB24</f>
        <v>0</v>
      </c>
      <c r="F8" s="40">
        <f>白山能美小松加賀市!C24</f>
        <v>990</v>
      </c>
      <c r="G8" s="49">
        <f>白山能美小松加賀市!D24</f>
        <v>0</v>
      </c>
      <c r="H8" s="40">
        <f>白山能美小松加賀市!G24</f>
        <v>0</v>
      </c>
      <c r="I8" s="49">
        <f>白山能美小松加賀市!H24</f>
        <v>0</v>
      </c>
      <c r="J8" s="40"/>
      <c r="K8" s="49"/>
      <c r="L8" s="40">
        <f>白山能美小松加賀市!K24</f>
        <v>0</v>
      </c>
      <c r="M8" s="49">
        <f>白山能美小松加賀市!L24</f>
        <v>0</v>
      </c>
      <c r="N8" s="40">
        <f t="shared" si="0"/>
        <v>34810</v>
      </c>
      <c r="O8" s="49">
        <f t="shared" si="1"/>
        <v>0</v>
      </c>
    </row>
    <row r="9" spans="1:15" s="9" customFormat="1" ht="32.25" customHeight="1">
      <c r="A9" s="43" t="s">
        <v>46</v>
      </c>
      <c r="B9" s="42">
        <f>白山能美小松加賀市!S34</f>
        <v>9580</v>
      </c>
      <c r="C9" s="49">
        <f>白山能美小松加賀市!T34</f>
        <v>0</v>
      </c>
      <c r="D9" s="41">
        <f>白山能美小松加賀市!AA34</f>
        <v>2790</v>
      </c>
      <c r="E9" s="50">
        <f>白山能美小松加賀市!AB34</f>
        <v>0</v>
      </c>
      <c r="F9" s="40">
        <f>白山能美小松加賀市!C34</f>
        <v>140</v>
      </c>
      <c r="G9" s="49">
        <f>白山能美小松加賀市!D34</f>
        <v>0</v>
      </c>
      <c r="H9" s="52"/>
      <c r="I9" s="49"/>
      <c r="J9" s="40"/>
      <c r="K9" s="49"/>
      <c r="L9" s="40">
        <f>白山能美小松加賀市!K34</f>
        <v>0</v>
      </c>
      <c r="M9" s="49">
        <f>白山能美小松加賀市!L34</f>
        <v>0</v>
      </c>
      <c r="N9" s="40">
        <f t="shared" si="0"/>
        <v>12510</v>
      </c>
      <c r="O9" s="49">
        <f t="shared" si="1"/>
        <v>0</v>
      </c>
    </row>
    <row r="10" spans="1:15" s="9" customFormat="1" ht="32.25" customHeight="1">
      <c r="A10" s="43" t="s">
        <v>45</v>
      </c>
      <c r="B10" s="42">
        <f>白山能美小松加賀市!S49</f>
        <v>22500</v>
      </c>
      <c r="C10" s="49">
        <f>白山能美小松加賀市!T49</f>
        <v>0</v>
      </c>
      <c r="D10" s="41">
        <f>白山能美小松加賀市!AA49</f>
        <v>7700</v>
      </c>
      <c r="E10" s="50">
        <f>白山能美小松加賀市!AB49</f>
        <v>0</v>
      </c>
      <c r="F10" s="40">
        <f>白山能美小松加賀市!C49</f>
        <v>920</v>
      </c>
      <c r="G10" s="49">
        <f>白山能美小松加賀市!D49</f>
        <v>0</v>
      </c>
      <c r="H10" s="40">
        <f>白山能美小松加賀市!G40</f>
        <v>0</v>
      </c>
      <c r="I10" s="49">
        <f>白山能美小松加賀市!H40</f>
        <v>0</v>
      </c>
      <c r="J10" s="40">
        <f>白山能美小松加賀市!G49</f>
        <v>0</v>
      </c>
      <c r="K10" s="49">
        <f>白山能美小松加賀市!H49</f>
        <v>0</v>
      </c>
      <c r="L10" s="40">
        <f>白山能美小松加賀市!K35</f>
        <v>0</v>
      </c>
      <c r="M10" s="49">
        <f>白山能美小松加賀市!L35</f>
        <v>0</v>
      </c>
      <c r="N10" s="40">
        <f t="shared" si="0"/>
        <v>31120</v>
      </c>
      <c r="O10" s="49">
        <f t="shared" si="1"/>
        <v>0</v>
      </c>
    </row>
    <row r="11" spans="1:15" s="9" customFormat="1" ht="32.25" customHeight="1">
      <c r="A11" s="51" t="s">
        <v>44</v>
      </c>
      <c r="B11" s="42">
        <f>白山能美小松加賀市!S65</f>
        <v>15410</v>
      </c>
      <c r="C11" s="49">
        <f>白山能美小松加賀市!T65</f>
        <v>0</v>
      </c>
      <c r="D11" s="41">
        <f>白山能美小松加賀市!AA65</f>
        <v>4900</v>
      </c>
      <c r="E11" s="50">
        <f>白山能美小松加賀市!AB65</f>
        <v>0</v>
      </c>
      <c r="F11" s="40">
        <f>白山能美小松加賀市!C65</f>
        <v>380</v>
      </c>
      <c r="G11" s="49">
        <f>白山能美小松加賀市!D65</f>
        <v>0</v>
      </c>
      <c r="H11" s="40">
        <f>白山能美小松加賀市!G55</f>
        <v>0</v>
      </c>
      <c r="I11" s="49">
        <f>白山能美小松加賀市!H55</f>
        <v>0</v>
      </c>
      <c r="J11" s="40">
        <f>白山能美小松加賀市!G65</f>
        <v>0</v>
      </c>
      <c r="K11" s="49">
        <f>白山能美小松加賀市!H65</f>
        <v>0</v>
      </c>
      <c r="L11" s="40">
        <f>白山能美小松加賀市!K65</f>
        <v>0</v>
      </c>
      <c r="M11" s="49">
        <f>白山能美小松加賀市!L65</f>
        <v>0</v>
      </c>
      <c r="N11" s="40">
        <f t="shared" si="0"/>
        <v>20690</v>
      </c>
      <c r="O11" s="49">
        <f t="shared" si="1"/>
        <v>0</v>
      </c>
    </row>
    <row r="12" spans="1:15" s="9" customFormat="1" ht="32.25" customHeight="1">
      <c r="A12" s="51" t="s">
        <v>43</v>
      </c>
      <c r="B12" s="42">
        <f>かほく河北羽咋市!S19</f>
        <v>7420</v>
      </c>
      <c r="C12" s="49">
        <f>かほく河北羽咋市!T19</f>
        <v>0</v>
      </c>
      <c r="D12" s="41">
        <f>かほく河北羽咋市!AA19</f>
        <v>2000</v>
      </c>
      <c r="E12" s="50">
        <f>かほく河北羽咋市!AB19</f>
        <v>0</v>
      </c>
      <c r="F12" s="40">
        <f>かほく河北羽咋市!C19</f>
        <v>500</v>
      </c>
      <c r="G12" s="49">
        <f>かほく河北羽咋市!D19</f>
        <v>0</v>
      </c>
      <c r="H12" s="40"/>
      <c r="I12" s="49"/>
      <c r="J12" s="40"/>
      <c r="K12" s="49"/>
      <c r="L12" s="40">
        <f>かほく河北羽咋市!K19</f>
        <v>0</v>
      </c>
      <c r="M12" s="49">
        <f>かほく河北羽咋市!L19</f>
        <v>0</v>
      </c>
      <c r="N12" s="40">
        <f t="shared" si="0"/>
        <v>9920</v>
      </c>
      <c r="O12" s="49">
        <f t="shared" si="1"/>
        <v>0</v>
      </c>
    </row>
    <row r="13" spans="1:15" s="9" customFormat="1" ht="32.25" customHeight="1">
      <c r="A13" s="43" t="s">
        <v>42</v>
      </c>
      <c r="B13" s="42">
        <f>かほく河北羽咋市!S34</f>
        <v>15250</v>
      </c>
      <c r="C13" s="49">
        <f>かほく河北羽咋市!T34</f>
        <v>0</v>
      </c>
      <c r="D13" s="41">
        <f>かほく河北羽咋市!AA34</f>
        <v>3140</v>
      </c>
      <c r="E13" s="50">
        <f>かほく河北羽咋市!AB34</f>
        <v>0</v>
      </c>
      <c r="F13" s="40">
        <f>かほく河北羽咋市!C34</f>
        <v>650</v>
      </c>
      <c r="G13" s="49">
        <f>かほく河北羽咋市!D34</f>
        <v>0</v>
      </c>
      <c r="H13" s="40">
        <f>かほく河北羽咋市!G34</f>
        <v>0</v>
      </c>
      <c r="I13" s="49">
        <f>かほく河北羽咋市!H34</f>
        <v>0</v>
      </c>
      <c r="J13" s="40"/>
      <c r="K13" s="49"/>
      <c r="L13" s="40">
        <f>かほく河北羽咋市!K34</f>
        <v>0</v>
      </c>
      <c r="M13" s="49">
        <f>かほく河北羽咋市!L34</f>
        <v>0</v>
      </c>
      <c r="N13" s="40">
        <f t="shared" si="0"/>
        <v>19040</v>
      </c>
      <c r="O13" s="49">
        <f t="shared" si="1"/>
        <v>0</v>
      </c>
    </row>
    <row r="14" spans="1:15" s="9" customFormat="1" ht="32.25" customHeight="1">
      <c r="A14" s="43" t="s">
        <v>41</v>
      </c>
      <c r="B14" s="42">
        <f>かほく河北羽咋市!S49</f>
        <v>5160</v>
      </c>
      <c r="C14" s="49">
        <f>かほく河北羽咋市!T49</f>
        <v>0</v>
      </c>
      <c r="D14" s="41">
        <f>かほく河北羽咋市!AA49</f>
        <v>1500</v>
      </c>
      <c r="E14" s="50">
        <f>かほく河北羽咋市!AB49</f>
        <v>0</v>
      </c>
      <c r="F14" s="40">
        <f>かほく河北羽咋市!C49</f>
        <v>290</v>
      </c>
      <c r="G14" s="49">
        <f>かほく河北羽咋市!D49</f>
        <v>0</v>
      </c>
      <c r="H14" s="40">
        <f>かほく河北羽咋市!G49</f>
        <v>50</v>
      </c>
      <c r="I14" s="49">
        <f>かほく河北羽咋市!H49</f>
        <v>0</v>
      </c>
      <c r="J14" s="40"/>
      <c r="K14" s="49"/>
      <c r="L14" s="40">
        <f>かほく河北羽咋市!K49</f>
        <v>0</v>
      </c>
      <c r="M14" s="49">
        <f>かほく河北羽咋市!L49</f>
        <v>0</v>
      </c>
      <c r="N14" s="40">
        <f t="shared" si="0"/>
        <v>7000</v>
      </c>
      <c r="O14" s="49">
        <f t="shared" si="1"/>
        <v>0</v>
      </c>
    </row>
    <row r="15" spans="1:15" s="9" customFormat="1" ht="32.25" customHeight="1">
      <c r="A15" s="43" t="s">
        <v>40</v>
      </c>
      <c r="B15" s="42">
        <f>羽咋郡七尾市鹿島郡!S20</f>
        <v>7690</v>
      </c>
      <c r="C15" s="49">
        <f>羽咋郡七尾市鹿島郡!T20</f>
        <v>0</v>
      </c>
      <c r="D15" s="41">
        <f>羽咋郡七尾市鹿島郡!AA20</f>
        <v>2620</v>
      </c>
      <c r="E15" s="50">
        <f>羽咋郡七尾市鹿島郡!AB20</f>
        <v>0</v>
      </c>
      <c r="F15" s="40">
        <f>羽咋郡七尾市鹿島郡!C20</f>
        <v>280</v>
      </c>
      <c r="G15" s="49">
        <f>羽咋郡七尾市鹿島郡!D20</f>
        <v>0</v>
      </c>
      <c r="H15" s="40">
        <f>羽咋郡七尾市鹿島郡!G20</f>
        <v>0</v>
      </c>
      <c r="I15" s="49">
        <f>羽咋郡七尾市鹿島郡!H20</f>
        <v>0</v>
      </c>
      <c r="J15" s="40"/>
      <c r="K15" s="49"/>
      <c r="L15" s="40">
        <f>羽咋郡七尾市鹿島郡!K20</f>
        <v>0</v>
      </c>
      <c r="M15" s="49">
        <f>羽咋郡七尾市鹿島郡!L20</f>
        <v>0</v>
      </c>
      <c r="N15" s="40">
        <f t="shared" si="0"/>
        <v>10590</v>
      </c>
      <c r="O15" s="49">
        <f t="shared" si="1"/>
        <v>0</v>
      </c>
    </row>
    <row r="16" spans="1:15" s="9" customFormat="1" ht="32.25" customHeight="1">
      <c r="A16" s="43" t="s">
        <v>39</v>
      </c>
      <c r="B16" s="42">
        <f>羽咋郡七尾市鹿島郡!S35</f>
        <v>11560</v>
      </c>
      <c r="C16" s="49">
        <f>羽咋郡七尾市鹿島郡!T35</f>
        <v>0</v>
      </c>
      <c r="D16" s="41">
        <f>羽咋郡七尾市鹿島郡!AA35</f>
        <v>3330</v>
      </c>
      <c r="E16" s="50">
        <f>羽咋郡七尾市鹿島郡!AB35</f>
        <v>0</v>
      </c>
      <c r="F16" s="40">
        <f>羽咋郡七尾市鹿島郡!C35</f>
        <v>600</v>
      </c>
      <c r="G16" s="49">
        <f>羽咋郡七尾市鹿島郡!D35</f>
        <v>0</v>
      </c>
      <c r="H16" s="40">
        <f>羽咋郡七尾市鹿島郡!G35</f>
        <v>0</v>
      </c>
      <c r="I16" s="49">
        <f>羽咋郡七尾市鹿島郡!H35</f>
        <v>0</v>
      </c>
      <c r="J16" s="40"/>
      <c r="K16" s="49"/>
      <c r="L16" s="40">
        <f>羽咋郡七尾市鹿島郡!K35</f>
        <v>0</v>
      </c>
      <c r="M16" s="49">
        <f>羽咋郡七尾市鹿島郡!L35</f>
        <v>0</v>
      </c>
      <c r="N16" s="40">
        <f t="shared" si="0"/>
        <v>15490</v>
      </c>
      <c r="O16" s="49">
        <f t="shared" si="1"/>
        <v>0</v>
      </c>
    </row>
    <row r="17" spans="1:15" s="9" customFormat="1" ht="32.25" customHeight="1">
      <c r="A17" s="43" t="s">
        <v>38</v>
      </c>
      <c r="B17" s="42">
        <f>羽咋郡七尾市鹿島郡!S49</f>
        <v>4370</v>
      </c>
      <c r="C17" s="49">
        <f>羽咋郡七尾市鹿島郡!T49</f>
        <v>0</v>
      </c>
      <c r="D17" s="41">
        <f>羽咋郡七尾市鹿島郡!AA49</f>
        <v>1220</v>
      </c>
      <c r="E17" s="50">
        <f>羽咋郡七尾市鹿島郡!AB49</f>
        <v>0</v>
      </c>
      <c r="F17" s="40">
        <f>羽咋郡七尾市鹿島郡!C49</f>
        <v>60</v>
      </c>
      <c r="G17" s="49">
        <f>羽咋郡七尾市鹿島郡!D49</f>
        <v>0</v>
      </c>
      <c r="H17" s="40"/>
      <c r="I17" s="49"/>
      <c r="J17" s="40"/>
      <c r="K17" s="49"/>
      <c r="L17" s="40">
        <f>羽咋郡七尾市鹿島郡!K49</f>
        <v>0</v>
      </c>
      <c r="M17" s="49">
        <f>羽咋郡七尾市鹿島郡!L49</f>
        <v>0</v>
      </c>
      <c r="N17" s="40">
        <f t="shared" si="0"/>
        <v>5650</v>
      </c>
      <c r="O17" s="49">
        <f t="shared" si="1"/>
        <v>0</v>
      </c>
    </row>
    <row r="18" spans="1:15" s="9" customFormat="1" ht="32.25" customHeight="1">
      <c r="A18" s="51" t="s">
        <v>37</v>
      </c>
      <c r="B18" s="42">
        <f>輪島市鳳珠郡珠洲市!S35</f>
        <v>4980</v>
      </c>
      <c r="C18" s="49">
        <f>輪島市鳳珠郡珠洲市!T35</f>
        <v>0</v>
      </c>
      <c r="D18" s="41">
        <f>輪島市鳳珠郡珠洲市!AA35</f>
        <v>2590</v>
      </c>
      <c r="E18" s="50">
        <f>輪島市鳳珠郡珠洲市!AB35</f>
        <v>0</v>
      </c>
      <c r="F18" s="40">
        <f>輪島市鳳珠郡珠洲市!C35</f>
        <v>80</v>
      </c>
      <c r="G18" s="49">
        <f>輪島市鳳珠郡珠洲市!D35</f>
        <v>0</v>
      </c>
      <c r="H18" s="40">
        <f>輪島市鳳珠郡珠洲市!G35</f>
        <v>0</v>
      </c>
      <c r="I18" s="49">
        <f>輪島市鳳珠郡珠洲市!H35</f>
        <v>0</v>
      </c>
      <c r="J18" s="40"/>
      <c r="K18" s="49"/>
      <c r="L18" s="40">
        <f>輪島市鳳珠郡珠洲市!K35</f>
        <v>0</v>
      </c>
      <c r="M18" s="49">
        <f>輪島市鳳珠郡珠洲市!L35</f>
        <v>0</v>
      </c>
      <c r="N18" s="40">
        <f t="shared" si="0"/>
        <v>7650</v>
      </c>
      <c r="O18" s="49">
        <f t="shared" si="1"/>
        <v>0</v>
      </c>
    </row>
    <row r="19" spans="1:15" s="9" customFormat="1" ht="32.25" customHeight="1">
      <c r="A19" s="43" t="s">
        <v>36</v>
      </c>
      <c r="B19" s="42">
        <f>輪島市鳳珠郡珠洲市!S49</f>
        <v>2250</v>
      </c>
      <c r="C19" s="49">
        <f>輪島市鳳珠郡珠洲市!T49</f>
        <v>0</v>
      </c>
      <c r="D19" s="41">
        <f>輪島市鳳珠郡珠洲市!AA49</f>
        <v>910</v>
      </c>
      <c r="E19" s="50">
        <f>輪島市鳳珠郡珠洲市!AB49</f>
        <v>0</v>
      </c>
      <c r="F19" s="40">
        <f>輪島市鳳珠郡珠洲市!C49</f>
        <v>80</v>
      </c>
      <c r="G19" s="49">
        <f>輪島市鳳珠郡珠洲市!D37</f>
        <v>0</v>
      </c>
      <c r="H19" s="40"/>
      <c r="I19" s="49"/>
      <c r="J19" s="40"/>
      <c r="K19" s="49"/>
      <c r="L19" s="40">
        <f>輪島市鳳珠郡珠洲市!K49</f>
        <v>0</v>
      </c>
      <c r="M19" s="49">
        <f>輪島市鳳珠郡珠洲市!L49</f>
        <v>0</v>
      </c>
      <c r="N19" s="40">
        <f t="shared" si="0"/>
        <v>3240</v>
      </c>
      <c r="O19" s="49">
        <f t="shared" si="1"/>
        <v>0</v>
      </c>
    </row>
    <row r="20" spans="1:15" s="9" customFormat="1" ht="32.25" customHeight="1">
      <c r="A20" s="51" t="s">
        <v>35</v>
      </c>
      <c r="B20" s="42">
        <f>輪島市鳳珠郡珠洲市!S20</f>
        <v>3860</v>
      </c>
      <c r="C20" s="49">
        <f>輪島市鳳珠郡珠洲市!T20</f>
        <v>0</v>
      </c>
      <c r="D20" s="41">
        <f>輪島市鳳珠郡珠洲市!AA20</f>
        <v>990</v>
      </c>
      <c r="E20" s="50">
        <f>輪島市鳳珠郡珠洲市!AB20</f>
        <v>0</v>
      </c>
      <c r="F20" s="40">
        <f>輪島市鳳珠郡珠洲市!C20</f>
        <v>90</v>
      </c>
      <c r="G20" s="49">
        <f>輪島市鳳珠郡珠洲市!D20</f>
        <v>0</v>
      </c>
      <c r="H20" s="40">
        <f>輪島市鳳珠郡珠洲市!G12</f>
        <v>0</v>
      </c>
      <c r="I20" s="49">
        <f>輪島市鳳珠郡珠洲市!H12</f>
        <v>0</v>
      </c>
      <c r="J20" s="40">
        <f>輪島市鳳珠郡珠洲市!G20</f>
        <v>0</v>
      </c>
      <c r="K20" s="49">
        <f>輪島市鳳珠郡珠洲市!H20</f>
        <v>0</v>
      </c>
      <c r="L20" s="40">
        <f>輪島市鳳珠郡珠洲市!K20</f>
        <v>0</v>
      </c>
      <c r="M20" s="49">
        <f>輪島市鳳珠郡珠洲市!L20</f>
        <v>0</v>
      </c>
      <c r="N20" s="40">
        <f t="shared" si="0"/>
        <v>4940</v>
      </c>
      <c r="O20" s="49">
        <f t="shared" si="1"/>
        <v>0</v>
      </c>
    </row>
    <row r="21" spans="1:15" s="9" customFormat="1" ht="32.25" customHeight="1">
      <c r="A21" s="43"/>
      <c r="B21" s="42"/>
      <c r="C21" s="46"/>
      <c r="D21" s="48"/>
      <c r="E21" s="47"/>
      <c r="F21" s="40"/>
      <c r="G21" s="46"/>
      <c r="H21" s="40"/>
      <c r="I21" s="46"/>
      <c r="J21" s="40"/>
      <c r="K21" s="45"/>
      <c r="L21" s="40"/>
      <c r="M21" s="44"/>
      <c r="N21" s="40"/>
      <c r="O21" s="39"/>
    </row>
    <row r="22" spans="1:15" s="9" customFormat="1" ht="32.25" customHeight="1">
      <c r="A22" s="43" t="s">
        <v>34</v>
      </c>
      <c r="B22" s="42">
        <f>SUM(B6:B20)</f>
        <v>260200</v>
      </c>
      <c r="C22" s="39">
        <f t="shared" ref="C22:N22" si="2">SUM(C6:C21)</f>
        <v>0</v>
      </c>
      <c r="D22" s="41">
        <f t="shared" si="2"/>
        <v>67660</v>
      </c>
      <c r="E22" s="39">
        <f t="shared" si="2"/>
        <v>0</v>
      </c>
      <c r="F22" s="40">
        <f t="shared" si="2"/>
        <v>10260</v>
      </c>
      <c r="G22" s="39">
        <f t="shared" si="2"/>
        <v>0</v>
      </c>
      <c r="H22" s="40">
        <f t="shared" si="2"/>
        <v>50</v>
      </c>
      <c r="I22" s="39">
        <f t="shared" si="2"/>
        <v>0</v>
      </c>
      <c r="J22" s="40">
        <f t="shared" si="2"/>
        <v>900</v>
      </c>
      <c r="K22" s="39">
        <f t="shared" si="2"/>
        <v>0</v>
      </c>
      <c r="L22" s="40">
        <f t="shared" si="2"/>
        <v>0</v>
      </c>
      <c r="M22" s="39">
        <f t="shared" si="2"/>
        <v>0</v>
      </c>
      <c r="N22" s="40">
        <f t="shared" si="2"/>
        <v>339070</v>
      </c>
      <c r="O22" s="39">
        <f>SUM(M22,K22,I22,G22,E22,C22)</f>
        <v>0</v>
      </c>
    </row>
    <row r="23" spans="1:15" s="9" customFormat="1" ht="20.25" customHeight="1">
      <c r="A23" s="36" t="s">
        <v>33</v>
      </c>
      <c r="B23" s="28"/>
      <c r="C23" s="29"/>
      <c r="D23" s="28"/>
      <c r="E23" s="28"/>
      <c r="F23" s="28"/>
      <c r="G23" s="28"/>
      <c r="H23" s="28"/>
      <c r="I23" s="28"/>
      <c r="J23" s="28"/>
      <c r="K23" s="28"/>
      <c r="L23" s="38"/>
      <c r="M23" s="396" t="str">
        <f>表紙!P10</f>
        <v>令和　7年 　2月</v>
      </c>
      <c r="N23" s="396"/>
      <c r="O23" s="37" t="s">
        <v>32</v>
      </c>
    </row>
    <row r="24" spans="1:15" s="9" customFormat="1" ht="24.95" customHeight="1">
      <c r="A24" s="36" t="s">
        <v>31</v>
      </c>
      <c r="B24" s="30"/>
      <c r="C24" s="35"/>
      <c r="D24" s="30"/>
      <c r="E24" s="30"/>
      <c r="F24" s="30"/>
      <c r="G24" s="30"/>
      <c r="H24" s="30"/>
      <c r="I24" s="30"/>
      <c r="J24" s="34"/>
      <c r="K24" s="34"/>
      <c r="L24" s="34"/>
      <c r="M24" s="34"/>
      <c r="N24" s="33" t="s">
        <v>26</v>
      </c>
      <c r="O24" s="32"/>
    </row>
    <row r="25" spans="1:15" s="9" customFormat="1" ht="24.95" customHeight="1">
      <c r="A25" s="31"/>
      <c r="B25" s="31"/>
      <c r="C25" s="31"/>
      <c r="D25" s="31"/>
      <c r="E25" s="31"/>
      <c r="F25" s="31"/>
      <c r="G25" s="31"/>
      <c r="H25" s="31"/>
      <c r="I25" s="31"/>
      <c r="J25" s="31"/>
      <c r="K25" s="31"/>
      <c r="L25" s="31"/>
      <c r="M25" s="31"/>
      <c r="N25" s="31"/>
      <c r="O25" s="30"/>
    </row>
    <row r="26" spans="1:15" s="9" customFormat="1" ht="24.95" customHeight="1">
      <c r="B26" s="28"/>
      <c r="C26" s="29"/>
      <c r="D26" s="28"/>
      <c r="E26" s="28"/>
      <c r="F26" s="28"/>
      <c r="G26" s="28"/>
      <c r="H26" s="28"/>
      <c r="I26" s="28"/>
      <c r="J26" s="28"/>
      <c r="K26" s="28"/>
      <c r="L26" s="28"/>
      <c r="M26" s="28"/>
      <c r="N26" s="28"/>
      <c r="O26" s="28"/>
    </row>
    <row r="27" spans="1:15" s="9" customFormat="1" ht="30" customHeight="1">
      <c r="B27" s="28"/>
      <c r="C27" s="29"/>
      <c r="D27" s="28"/>
      <c r="E27" s="28"/>
      <c r="F27" s="28"/>
      <c r="G27" s="28"/>
      <c r="H27" s="28"/>
      <c r="I27" s="28"/>
      <c r="J27" s="28"/>
      <c r="K27" s="28"/>
      <c r="L27" s="28"/>
      <c r="M27" s="28"/>
      <c r="N27" s="28"/>
      <c r="O27" s="28"/>
    </row>
    <row r="28" spans="1:15" ht="30" customHeight="1"/>
  </sheetData>
  <sheetProtection algorithmName="SHA-512" hashValue="Es8ndY0RmsIN2tc49U7H0BelsnNurNBQHd7P1AKGS5LFCOyPXD9JeyQ/7ZD3bOB6dJYJfBfCuJJDwrXZbV9kpA==" saltValue="bqNJzn+MCln1ai9gOTU2iw==" spinCount="100000" sheet="1" formatCells="0"/>
  <mergeCells count="19">
    <mergeCell ref="M23:N23"/>
    <mergeCell ref="I3:O3"/>
    <mergeCell ref="N4:O4"/>
    <mergeCell ref="J4:K4"/>
    <mergeCell ref="L4:M4"/>
    <mergeCell ref="A3:B3"/>
    <mergeCell ref="C3:F3"/>
    <mergeCell ref="B4:C4"/>
    <mergeCell ref="A1:N1"/>
    <mergeCell ref="A2:B2"/>
    <mergeCell ref="C2:F2"/>
    <mergeCell ref="G2:H2"/>
    <mergeCell ref="I2:K2"/>
    <mergeCell ref="L2:M2"/>
    <mergeCell ref="N2:O2"/>
    <mergeCell ref="D4:E4"/>
    <mergeCell ref="F4:G4"/>
    <mergeCell ref="H4:I4"/>
    <mergeCell ref="G3:H3"/>
  </mergeCells>
  <phoneticPr fontId="2"/>
  <conditionalFormatting sqref="C6:C20">
    <cfRule type="cellIs" dxfId="355" priority="7" stopIfTrue="1" operator="greaterThan">
      <formula>$B6</formula>
    </cfRule>
  </conditionalFormatting>
  <conditionalFormatting sqref="E6:E20">
    <cfRule type="cellIs" dxfId="354" priority="6" stopIfTrue="1" operator="greaterThan">
      <formula>$D6</formula>
    </cfRule>
  </conditionalFormatting>
  <conditionalFormatting sqref="G6:G20">
    <cfRule type="cellIs" dxfId="353" priority="5" stopIfTrue="1" operator="greaterThan">
      <formula>$F6</formula>
    </cfRule>
  </conditionalFormatting>
  <conditionalFormatting sqref="I6:I20">
    <cfRule type="cellIs" dxfId="352" priority="4" stopIfTrue="1" operator="greaterThan">
      <formula>$H6</formula>
    </cfRule>
  </conditionalFormatting>
  <conditionalFormatting sqref="K6:K20">
    <cfRule type="cellIs" dxfId="351" priority="3" stopIfTrue="1" operator="greaterThan">
      <formula>$J6</formula>
    </cfRule>
  </conditionalFormatting>
  <conditionalFormatting sqref="M6:M20">
    <cfRule type="cellIs" dxfId="350" priority="2" stopIfTrue="1" operator="greaterThan">
      <formula>$L6</formula>
    </cfRule>
  </conditionalFormatting>
  <conditionalFormatting sqref="O6:O20">
    <cfRule type="cellIs" dxfId="349" priority="1" stopIfTrue="1" operator="greaterThan">
      <formula>$N6</formula>
    </cfRule>
  </conditionalFormatting>
  <printOptions horizontalCentered="1" verticalCentered="1"/>
  <pageMargins left="0.23622047244094488" right="0.23622047244094488" top="0.3543307086614173" bottom="0.3543307086614173" header="0.11811023622047244" footer="0.11811023622047244"/>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4C76-A7F9-44FB-A5B8-3B8BDE019C40}">
  <sheetPr>
    <pageSetUpPr fitToPage="1"/>
  </sheetPr>
  <dimension ref="A1:AG60"/>
  <sheetViews>
    <sheetView showZeros="0" zoomScale="80" zoomScaleNormal="80" zoomScaleSheetLayoutView="70" workbookViewId="0">
      <selection activeCell="W39" sqref="W39"/>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2" s="62" customFormat="1" ht="28.5" customHeight="1">
      <c r="B1" s="177" t="s">
        <v>28</v>
      </c>
      <c r="C1" s="74"/>
      <c r="D1" s="176" t="s">
        <v>127</v>
      </c>
      <c r="E1" s="176"/>
      <c r="F1" s="176"/>
      <c r="G1" s="176"/>
      <c r="H1" s="74"/>
      <c r="I1" s="74"/>
      <c r="J1" s="175" t="s">
        <v>126</v>
      </c>
      <c r="W1" s="405" t="s">
        <v>125</v>
      </c>
      <c r="X1" s="405"/>
      <c r="Y1" s="398">
        <f>石川県部数集計表!O22</f>
        <v>0</v>
      </c>
      <c r="Z1" s="398"/>
      <c r="AA1" s="398"/>
      <c r="AB1" s="398"/>
      <c r="AC1" s="398"/>
    </row>
    <row r="2" spans="1:32" s="62" customFormat="1" ht="27.75" customHeight="1">
      <c r="B2" s="408" t="s">
        <v>186</v>
      </c>
      <c r="C2" s="408"/>
      <c r="D2" s="402">
        <f>石川県部数集計表!C2</f>
        <v>0</v>
      </c>
      <c r="E2" s="403"/>
      <c r="F2" s="403"/>
      <c r="G2" s="403"/>
      <c r="H2" s="403"/>
      <c r="I2" s="404"/>
      <c r="J2" s="407" t="s">
        <v>124</v>
      </c>
      <c r="K2" s="408"/>
      <c r="L2" s="428">
        <f>石川県部数集計表!I2</f>
        <v>0</v>
      </c>
      <c r="M2" s="429"/>
      <c r="N2" s="429"/>
      <c r="O2" s="429"/>
      <c r="P2" s="429"/>
      <c r="Q2" s="430"/>
      <c r="R2" s="406" t="s">
        <v>184</v>
      </c>
      <c r="S2" s="407"/>
      <c r="T2" s="408">
        <f>石川県部数集計表!N2</f>
        <v>0</v>
      </c>
      <c r="U2" s="408"/>
      <c r="V2" s="408"/>
      <c r="W2" s="408" t="s">
        <v>123</v>
      </c>
      <c r="X2" s="408"/>
      <c r="Y2" s="426">
        <f>SUM(A39,A48)</f>
        <v>0</v>
      </c>
      <c r="Z2" s="426"/>
      <c r="AA2" s="426"/>
      <c r="AB2" s="426"/>
      <c r="AC2" s="426"/>
    </row>
    <row r="3" spans="1:32" s="62" customFormat="1" ht="27.75" customHeight="1">
      <c r="B3" s="410" t="s">
        <v>268</v>
      </c>
      <c r="C3" s="411"/>
      <c r="D3" s="402">
        <f>石川県部数集計表!C3</f>
        <v>0</v>
      </c>
      <c r="E3" s="403"/>
      <c r="F3" s="403"/>
      <c r="G3" s="403"/>
      <c r="H3" s="403"/>
      <c r="I3" s="404"/>
      <c r="J3" s="407" t="s">
        <v>122</v>
      </c>
      <c r="K3" s="408"/>
      <c r="L3" s="402">
        <f>石川県部数集計表!I3</f>
        <v>0</v>
      </c>
      <c r="M3" s="403"/>
      <c r="N3" s="403"/>
      <c r="O3" s="403"/>
      <c r="P3" s="403"/>
      <c r="Q3" s="404"/>
      <c r="R3" s="406" t="s">
        <v>266</v>
      </c>
      <c r="S3" s="407"/>
      <c r="T3" s="414"/>
      <c r="U3" s="414"/>
      <c r="V3" s="414"/>
      <c r="W3" s="414"/>
      <c r="X3" s="414"/>
      <c r="Y3" s="414"/>
      <c r="Z3" s="414"/>
      <c r="AA3" s="414"/>
      <c r="AB3" s="414"/>
      <c r="AC3" s="414"/>
    </row>
    <row r="4" spans="1:32" s="62" customFormat="1" ht="6.75" customHeight="1">
      <c r="B4" s="174"/>
      <c r="C4" s="174"/>
      <c r="D4" s="173"/>
      <c r="E4" s="173"/>
    </row>
    <row r="5" spans="1:32" s="62" customFormat="1" ht="25.5" customHeight="1">
      <c r="A5" s="85"/>
      <c r="B5" s="399" t="s">
        <v>403</v>
      </c>
      <c r="C5" s="400"/>
      <c r="D5" s="400"/>
      <c r="E5" s="401"/>
      <c r="F5" s="399"/>
      <c r="G5" s="400"/>
      <c r="H5" s="400"/>
      <c r="I5" s="401"/>
      <c r="J5" s="409" t="s">
        <v>405</v>
      </c>
      <c r="K5" s="409"/>
      <c r="L5" s="409"/>
      <c r="M5" s="409"/>
      <c r="N5" s="399" t="s">
        <v>407</v>
      </c>
      <c r="O5" s="400"/>
      <c r="P5" s="400"/>
      <c r="Q5" s="400"/>
      <c r="R5" s="400"/>
      <c r="S5" s="400"/>
      <c r="T5" s="400"/>
      <c r="U5" s="401"/>
      <c r="V5" s="431" t="s">
        <v>414</v>
      </c>
      <c r="W5" s="432"/>
      <c r="X5" s="432"/>
      <c r="Y5" s="432"/>
      <c r="Z5" s="399" t="s">
        <v>404</v>
      </c>
      <c r="AA5" s="400"/>
      <c r="AB5" s="400"/>
      <c r="AC5" s="401"/>
    </row>
    <row r="6" spans="1:32" s="62" customFormat="1" ht="13.5" customHeight="1">
      <c r="A6" s="314"/>
      <c r="B6" s="318" t="s">
        <v>352</v>
      </c>
      <c r="C6" s="103" t="s">
        <v>264</v>
      </c>
      <c r="D6" s="322" t="s">
        <v>88</v>
      </c>
      <c r="E6" s="323" t="s">
        <v>87</v>
      </c>
      <c r="F6" s="103"/>
      <c r="G6" s="103"/>
      <c r="H6" s="322"/>
      <c r="I6" s="323"/>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2" s="62" customFormat="1" ht="13.5" customHeight="1">
      <c r="A7" s="413" t="s">
        <v>49</v>
      </c>
      <c r="B7" s="200" t="s">
        <v>119</v>
      </c>
      <c r="C7" s="88">
        <v>440</v>
      </c>
      <c r="D7" s="99"/>
      <c r="E7" s="98"/>
      <c r="F7" s="89"/>
      <c r="G7" s="88"/>
      <c r="H7" s="99"/>
      <c r="I7" s="98"/>
      <c r="J7" s="147"/>
      <c r="K7" s="92"/>
      <c r="L7" s="91"/>
      <c r="M7" s="90"/>
      <c r="N7" s="200" t="s">
        <v>423</v>
      </c>
      <c r="O7" s="146">
        <v>7950</v>
      </c>
      <c r="P7" s="155"/>
      <c r="Q7" s="98"/>
      <c r="R7" s="200" t="s">
        <v>121</v>
      </c>
      <c r="S7" s="198" t="s">
        <v>71</v>
      </c>
      <c r="T7" s="91"/>
      <c r="U7" s="98"/>
      <c r="V7" s="200" t="s">
        <v>361</v>
      </c>
      <c r="W7" s="88">
        <v>1500</v>
      </c>
      <c r="X7" s="99"/>
      <c r="Y7" s="98"/>
      <c r="Z7" s="161"/>
      <c r="AA7" s="88"/>
      <c r="AB7" s="99"/>
      <c r="AC7" s="98"/>
      <c r="AD7" s="62" t="s">
        <v>68</v>
      </c>
    </row>
    <row r="8" spans="1:32" s="62" customFormat="1" ht="13.5" customHeight="1">
      <c r="A8" s="413"/>
      <c r="B8" s="200" t="s">
        <v>120</v>
      </c>
      <c r="C8" s="88">
        <v>50</v>
      </c>
      <c r="D8" s="99"/>
      <c r="E8" s="98"/>
      <c r="F8" s="94"/>
      <c r="G8" s="88"/>
      <c r="H8" s="99"/>
      <c r="I8" s="98"/>
      <c r="J8" s="140"/>
      <c r="K8" s="88">
        <v>0</v>
      </c>
      <c r="L8" s="99"/>
      <c r="M8" s="98"/>
      <c r="N8" s="200" t="s">
        <v>424</v>
      </c>
      <c r="O8" s="146">
        <v>3660</v>
      </c>
      <c r="P8" s="155"/>
      <c r="Q8" s="98"/>
      <c r="R8" s="200" t="s">
        <v>437</v>
      </c>
      <c r="S8" s="88">
        <v>1400</v>
      </c>
      <c r="T8" s="99"/>
      <c r="U8" s="98"/>
      <c r="V8" s="200" t="s">
        <v>362</v>
      </c>
      <c r="W8" s="88">
        <v>1230</v>
      </c>
      <c r="X8" s="99"/>
      <c r="Y8" s="98"/>
      <c r="Z8" s="161"/>
      <c r="AA8" s="88"/>
      <c r="AB8" s="99"/>
      <c r="AC8" s="98"/>
      <c r="AD8" s="62" t="s">
        <v>68</v>
      </c>
    </row>
    <row r="9" spans="1:32" s="62" customFormat="1" ht="13.5" customHeight="1">
      <c r="A9" s="413"/>
      <c r="B9" s="170" t="s">
        <v>118</v>
      </c>
      <c r="C9" s="88">
        <v>460</v>
      </c>
      <c r="D9" s="99"/>
      <c r="E9" s="98"/>
      <c r="F9" s="94"/>
      <c r="G9" s="88"/>
      <c r="H9" s="99"/>
      <c r="I9" s="98"/>
      <c r="J9" s="105"/>
      <c r="K9" s="88">
        <v>0</v>
      </c>
      <c r="L9" s="99"/>
      <c r="M9" s="98"/>
      <c r="N9" s="200" t="s">
        <v>425</v>
      </c>
      <c r="O9" s="146">
        <v>1650</v>
      </c>
      <c r="P9" s="155"/>
      <c r="Q9" s="98"/>
      <c r="R9" s="200" t="s">
        <v>435</v>
      </c>
      <c r="S9" s="166">
        <v>3610</v>
      </c>
      <c r="T9" s="99"/>
      <c r="U9" s="98"/>
      <c r="V9" s="200" t="s">
        <v>421</v>
      </c>
      <c r="W9" s="88">
        <v>1340</v>
      </c>
      <c r="X9" s="99"/>
      <c r="Y9" s="98"/>
      <c r="Z9" s="161"/>
      <c r="AA9" s="88"/>
      <c r="AB9" s="99"/>
      <c r="AC9" s="98"/>
      <c r="AD9" s="62" t="s">
        <v>68</v>
      </c>
    </row>
    <row r="10" spans="1:32" s="62" customFormat="1" ht="13.5" customHeight="1">
      <c r="A10" s="413"/>
      <c r="B10" s="200" t="s">
        <v>117</v>
      </c>
      <c r="C10" s="88">
        <v>310</v>
      </c>
      <c r="D10" s="99"/>
      <c r="E10" s="98"/>
      <c r="F10" s="94"/>
      <c r="G10" s="88"/>
      <c r="H10" s="99"/>
      <c r="I10" s="98"/>
      <c r="J10" s="97"/>
      <c r="K10" s="88">
        <v>0</v>
      </c>
      <c r="L10" s="99"/>
      <c r="M10" s="98"/>
      <c r="N10" s="200" t="s">
        <v>116</v>
      </c>
      <c r="O10" s="198" t="s">
        <v>71</v>
      </c>
      <c r="P10" s="297"/>
      <c r="Q10" s="98"/>
      <c r="R10" s="200" t="s">
        <v>436</v>
      </c>
      <c r="S10" s="88">
        <v>910</v>
      </c>
      <c r="T10" s="99"/>
      <c r="U10" s="98"/>
      <c r="V10" s="200" t="s">
        <v>363</v>
      </c>
      <c r="W10" s="198" t="s">
        <v>71</v>
      </c>
      <c r="X10" s="91"/>
      <c r="Y10" s="98"/>
      <c r="Z10" s="168"/>
      <c r="AA10" s="88"/>
      <c r="AB10" s="99"/>
      <c r="AC10" s="98"/>
      <c r="AD10" s="62" t="s">
        <v>68</v>
      </c>
    </row>
    <row r="11" spans="1:32" s="62" customFormat="1" ht="13.5" customHeight="1">
      <c r="A11" s="413"/>
      <c r="B11" s="200" t="s">
        <v>115</v>
      </c>
      <c r="C11" s="88">
        <v>370</v>
      </c>
      <c r="D11" s="99"/>
      <c r="E11" s="98"/>
      <c r="F11" s="169"/>
      <c r="G11" s="103"/>
      <c r="H11" s="149"/>
      <c r="I11" s="81"/>
      <c r="J11" s="140"/>
      <c r="K11" s="88">
        <v>0</v>
      </c>
      <c r="L11" s="99"/>
      <c r="M11" s="98"/>
      <c r="N11" s="200" t="s">
        <v>114</v>
      </c>
      <c r="O11" s="198" t="s">
        <v>71</v>
      </c>
      <c r="P11" s="297"/>
      <c r="Q11" s="98"/>
      <c r="R11" s="200" t="s">
        <v>438</v>
      </c>
      <c r="S11" s="88">
        <v>1180</v>
      </c>
      <c r="T11" s="99"/>
      <c r="U11" s="98"/>
      <c r="V11" s="200" t="s">
        <v>364</v>
      </c>
      <c r="W11" s="88">
        <v>1070</v>
      </c>
      <c r="X11" s="99"/>
      <c r="Y11" s="98"/>
      <c r="Z11" s="168"/>
      <c r="AA11" s="88"/>
      <c r="AB11" s="99"/>
      <c r="AC11" s="98"/>
      <c r="AD11" s="62" t="s">
        <v>68</v>
      </c>
    </row>
    <row r="12" spans="1:32" s="62" customFormat="1" ht="13.5" customHeight="1">
      <c r="A12" s="413"/>
      <c r="B12" s="200" t="s">
        <v>113</v>
      </c>
      <c r="C12" s="88">
        <v>390</v>
      </c>
      <c r="D12" s="99"/>
      <c r="E12" s="98"/>
      <c r="F12" s="89"/>
      <c r="G12" s="88"/>
      <c r="H12" s="124"/>
      <c r="I12" s="167"/>
      <c r="J12" s="140"/>
      <c r="K12" s="88">
        <v>0</v>
      </c>
      <c r="L12" s="99"/>
      <c r="M12" s="98"/>
      <c r="N12" s="200" t="s">
        <v>112</v>
      </c>
      <c r="O12" s="198" t="s">
        <v>71</v>
      </c>
      <c r="P12" s="351"/>
      <c r="Q12" s="98"/>
      <c r="R12" s="200" t="s">
        <v>439</v>
      </c>
      <c r="S12" s="88">
        <v>1540</v>
      </c>
      <c r="T12" s="99"/>
      <c r="U12" s="98"/>
      <c r="V12" s="200" t="s">
        <v>419</v>
      </c>
      <c r="W12" s="88">
        <v>2020</v>
      </c>
      <c r="X12" s="99"/>
      <c r="Y12" s="98"/>
      <c r="Z12" s="165"/>
      <c r="AA12" s="88"/>
      <c r="AB12" s="99"/>
      <c r="AC12" s="98"/>
      <c r="AD12" s="62" t="s">
        <v>68</v>
      </c>
    </row>
    <row r="13" spans="1:32" s="62" customFormat="1" ht="13.5" customHeight="1">
      <c r="A13" s="413"/>
      <c r="B13" s="200" t="s">
        <v>111</v>
      </c>
      <c r="C13" s="88">
        <v>420</v>
      </c>
      <c r="D13" s="99"/>
      <c r="E13" s="98"/>
      <c r="F13" s="415" t="s">
        <v>405</v>
      </c>
      <c r="G13" s="416"/>
      <c r="H13" s="416"/>
      <c r="I13" s="417"/>
      <c r="J13" s="140"/>
      <c r="K13" s="88">
        <v>0</v>
      </c>
      <c r="L13" s="99"/>
      <c r="M13" s="98"/>
      <c r="N13" s="200" t="s">
        <v>110</v>
      </c>
      <c r="O13" s="146">
        <v>8270</v>
      </c>
      <c r="P13" s="155"/>
      <c r="Q13" s="98"/>
      <c r="R13" s="200" t="s">
        <v>440</v>
      </c>
      <c r="S13" s="88">
        <v>1950</v>
      </c>
      <c r="T13" s="99"/>
      <c r="U13" s="98"/>
      <c r="V13" s="200" t="s">
        <v>365</v>
      </c>
      <c r="W13" s="88">
        <v>750</v>
      </c>
      <c r="X13" s="99"/>
      <c r="Y13" s="98"/>
      <c r="Z13" s="161"/>
      <c r="AA13" s="88"/>
      <c r="AB13" s="99"/>
      <c r="AC13" s="98"/>
      <c r="AD13" s="62" t="s">
        <v>68</v>
      </c>
    </row>
    <row r="14" spans="1:32" s="62" customFormat="1" ht="13.5" customHeight="1">
      <c r="A14" s="413"/>
      <c r="B14" s="200" t="s">
        <v>79</v>
      </c>
      <c r="C14" s="88">
        <v>470</v>
      </c>
      <c r="D14" s="99"/>
      <c r="E14" s="98"/>
      <c r="F14" s="418"/>
      <c r="G14" s="419"/>
      <c r="H14" s="419"/>
      <c r="I14" s="420"/>
      <c r="J14" s="94"/>
      <c r="K14" s="88">
        <v>0</v>
      </c>
      <c r="L14" s="99"/>
      <c r="M14" s="98"/>
      <c r="N14" s="200" t="s">
        <v>426</v>
      </c>
      <c r="O14" s="166">
        <v>4150</v>
      </c>
      <c r="P14" s="155"/>
      <c r="Q14" s="98"/>
      <c r="R14" s="200" t="s">
        <v>109</v>
      </c>
      <c r="S14" s="198" t="s">
        <v>71</v>
      </c>
      <c r="T14" s="91"/>
      <c r="U14" s="98"/>
      <c r="V14" s="200" t="s">
        <v>366</v>
      </c>
      <c r="W14" s="88">
        <v>860</v>
      </c>
      <c r="X14" s="99"/>
      <c r="Y14" s="98"/>
      <c r="Z14" s="161"/>
      <c r="AA14" s="88"/>
      <c r="AB14" s="99"/>
      <c r="AC14" s="98"/>
      <c r="AD14" s="62" t="s">
        <v>68</v>
      </c>
    </row>
    <row r="15" spans="1:32" s="62" customFormat="1" ht="13.5" customHeight="1">
      <c r="A15" s="413"/>
      <c r="B15" s="200" t="s">
        <v>80</v>
      </c>
      <c r="C15" s="88">
        <v>440</v>
      </c>
      <c r="D15" s="99"/>
      <c r="E15" s="98"/>
      <c r="F15" s="103" t="s">
        <v>352</v>
      </c>
      <c r="G15" s="103" t="s">
        <v>353</v>
      </c>
      <c r="H15" s="322"/>
      <c r="I15" s="323"/>
      <c r="J15" s="94"/>
      <c r="K15" s="127">
        <v>0</v>
      </c>
      <c r="L15" s="99"/>
      <c r="M15" s="98"/>
      <c r="N15" s="200" t="s">
        <v>418</v>
      </c>
      <c r="O15" s="146">
        <v>3150</v>
      </c>
      <c r="P15" s="155"/>
      <c r="Q15" s="98"/>
      <c r="R15" s="200" t="s">
        <v>441</v>
      </c>
      <c r="S15" s="88">
        <v>2070</v>
      </c>
      <c r="T15" s="99"/>
      <c r="U15" s="98"/>
      <c r="V15" s="200" t="s">
        <v>367</v>
      </c>
      <c r="W15" s="88">
        <v>1360</v>
      </c>
      <c r="X15" s="99"/>
      <c r="Y15" s="98"/>
      <c r="Z15" s="161"/>
      <c r="AA15" s="88"/>
      <c r="AB15" s="99"/>
      <c r="AC15" s="98"/>
      <c r="AD15" s="62" t="s">
        <v>68</v>
      </c>
    </row>
    <row r="16" spans="1:32" s="62" customFormat="1" ht="13.5" customHeight="1">
      <c r="A16" s="413"/>
      <c r="B16" s="200" t="s">
        <v>108</v>
      </c>
      <c r="C16" s="88">
        <v>200</v>
      </c>
      <c r="D16" s="99"/>
      <c r="E16" s="98"/>
      <c r="F16" s="200" t="s">
        <v>107</v>
      </c>
      <c r="G16" s="198" t="s">
        <v>71</v>
      </c>
      <c r="H16" s="91"/>
      <c r="I16" s="98"/>
      <c r="J16" s="94"/>
      <c r="K16" s="88">
        <v>0</v>
      </c>
      <c r="L16" s="99"/>
      <c r="M16" s="98"/>
      <c r="N16" s="200" t="s">
        <v>106</v>
      </c>
      <c r="O16" s="198" t="s">
        <v>71</v>
      </c>
      <c r="P16" s="351"/>
      <c r="Q16" s="98"/>
      <c r="R16" s="200" t="s">
        <v>442</v>
      </c>
      <c r="S16" s="88">
        <v>3270</v>
      </c>
      <c r="T16" s="99"/>
      <c r="U16" s="98"/>
      <c r="V16" s="200" t="s">
        <v>368</v>
      </c>
      <c r="W16" s="88">
        <v>1250</v>
      </c>
      <c r="X16" s="99"/>
      <c r="Y16" s="98"/>
      <c r="Z16" s="110"/>
      <c r="AA16" s="88"/>
      <c r="AB16" s="99"/>
      <c r="AC16" s="98"/>
      <c r="AD16" s="62" t="s">
        <v>68</v>
      </c>
      <c r="AE16" s="119"/>
      <c r="AF16" s="74"/>
    </row>
    <row r="17" spans="1:32" s="62" customFormat="1" ht="13.5" customHeight="1">
      <c r="A17" s="413"/>
      <c r="B17" s="200" t="s">
        <v>105</v>
      </c>
      <c r="C17" s="198" t="s">
        <v>71</v>
      </c>
      <c r="D17" s="153"/>
      <c r="E17" s="98"/>
      <c r="F17" s="200" t="s">
        <v>104</v>
      </c>
      <c r="G17" s="198" t="s">
        <v>71</v>
      </c>
      <c r="H17" s="91"/>
      <c r="I17" s="98"/>
      <c r="J17" s="140"/>
      <c r="K17" s="88">
        <v>0</v>
      </c>
      <c r="L17" s="99"/>
      <c r="M17" s="98"/>
      <c r="N17" s="200" t="s">
        <v>103</v>
      </c>
      <c r="O17" s="198" t="s">
        <v>71</v>
      </c>
      <c r="P17" s="351"/>
      <c r="Q17" s="98"/>
      <c r="R17" s="200" t="s">
        <v>443</v>
      </c>
      <c r="S17" s="88">
        <v>1830</v>
      </c>
      <c r="T17" s="99"/>
      <c r="U17" s="98"/>
      <c r="V17" s="200" t="s">
        <v>369</v>
      </c>
      <c r="W17" s="198" t="s">
        <v>71</v>
      </c>
      <c r="X17" s="91"/>
      <c r="Y17" s="98"/>
      <c r="Z17" s="161"/>
      <c r="AA17" s="88"/>
      <c r="AB17" s="99"/>
      <c r="AC17" s="98"/>
      <c r="AD17" s="62" t="s">
        <v>68</v>
      </c>
      <c r="AE17" s="160"/>
      <c r="AF17" s="74"/>
    </row>
    <row r="18" spans="1:32" s="62" customFormat="1" ht="13.5" customHeight="1">
      <c r="A18" s="413"/>
      <c r="B18" s="200" t="s">
        <v>102</v>
      </c>
      <c r="C18" s="88">
        <v>410</v>
      </c>
      <c r="D18" s="99"/>
      <c r="E18" s="98"/>
      <c r="F18" s="93"/>
      <c r="G18" s="92"/>
      <c r="H18" s="91"/>
      <c r="I18" s="90"/>
      <c r="J18" s="94"/>
      <c r="K18" s="88">
        <v>0</v>
      </c>
      <c r="L18" s="99"/>
      <c r="M18" s="98"/>
      <c r="N18" s="200" t="s">
        <v>101</v>
      </c>
      <c r="O18" s="146">
        <v>4260</v>
      </c>
      <c r="P18" s="155"/>
      <c r="Q18" s="98"/>
      <c r="R18" s="200" t="s">
        <v>444</v>
      </c>
      <c r="S18" s="88">
        <v>1630</v>
      </c>
      <c r="T18" s="99"/>
      <c r="U18" s="98"/>
      <c r="V18" s="200" t="s">
        <v>420</v>
      </c>
      <c r="W18" s="88">
        <v>2800</v>
      </c>
      <c r="X18" s="99"/>
      <c r="Y18" s="98"/>
      <c r="Z18" s="161"/>
      <c r="AA18" s="88"/>
      <c r="AB18" s="99"/>
      <c r="AC18" s="98"/>
      <c r="AD18" s="62" t="s">
        <v>68</v>
      </c>
      <c r="AE18" s="160"/>
      <c r="AF18" s="74"/>
    </row>
    <row r="19" spans="1:32" s="62" customFormat="1" ht="13.5" customHeight="1">
      <c r="A19" s="413"/>
      <c r="B19" s="200" t="s">
        <v>89</v>
      </c>
      <c r="C19" s="88">
        <v>640</v>
      </c>
      <c r="D19" s="99"/>
      <c r="E19" s="98"/>
      <c r="F19" s="334"/>
      <c r="G19" s="105"/>
      <c r="H19" s="163"/>
      <c r="I19" s="90"/>
      <c r="J19" s="140"/>
      <c r="K19" s="88">
        <v>0</v>
      </c>
      <c r="L19" s="99"/>
      <c r="M19" s="98"/>
      <c r="N19" s="200" t="s">
        <v>100</v>
      </c>
      <c r="O19" s="198" t="s">
        <v>71</v>
      </c>
      <c r="P19" s="298"/>
      <c r="Q19" s="98"/>
      <c r="R19" s="200" t="s">
        <v>445</v>
      </c>
      <c r="S19" s="88">
        <v>9870</v>
      </c>
      <c r="T19" s="99"/>
      <c r="U19" s="98"/>
      <c r="V19" s="200" t="s">
        <v>99</v>
      </c>
      <c r="W19" s="88">
        <v>1120</v>
      </c>
      <c r="X19" s="99"/>
      <c r="Y19" s="98"/>
      <c r="Z19" s="161"/>
      <c r="AA19" s="88"/>
      <c r="AB19" s="99"/>
      <c r="AC19" s="98"/>
      <c r="AD19" s="62" t="s">
        <v>68</v>
      </c>
      <c r="AE19" s="119"/>
      <c r="AF19" s="74"/>
    </row>
    <row r="20" spans="1:32" s="62" customFormat="1" ht="13.5" customHeight="1">
      <c r="A20" s="413"/>
      <c r="B20" s="200" t="s">
        <v>98</v>
      </c>
      <c r="C20" s="88">
        <v>30</v>
      </c>
      <c r="D20" s="99"/>
      <c r="E20" s="98"/>
      <c r="F20" s="334"/>
      <c r="G20" s="102"/>
      <c r="H20" s="99"/>
      <c r="I20" s="98"/>
      <c r="J20" s="140"/>
      <c r="K20" s="88">
        <v>0</v>
      </c>
      <c r="L20" s="99"/>
      <c r="M20" s="98"/>
      <c r="N20" s="200" t="s">
        <v>427</v>
      </c>
      <c r="O20" s="146">
        <v>3940</v>
      </c>
      <c r="P20" s="155"/>
      <c r="Q20" s="98"/>
      <c r="R20" s="200" t="s">
        <v>97</v>
      </c>
      <c r="S20" s="198" t="s">
        <v>71</v>
      </c>
      <c r="T20" s="162"/>
      <c r="U20" s="81"/>
      <c r="V20" s="200" t="s">
        <v>96</v>
      </c>
      <c r="W20" s="198" t="s">
        <v>71</v>
      </c>
      <c r="X20" s="91"/>
      <c r="Y20" s="98"/>
      <c r="Z20" s="161"/>
      <c r="AA20" s="88"/>
      <c r="AB20" s="99"/>
      <c r="AC20" s="98"/>
      <c r="AD20" s="62" t="s">
        <v>68</v>
      </c>
      <c r="AE20" s="160"/>
      <c r="AF20" s="74"/>
    </row>
    <row r="21" spans="1:32" s="62" customFormat="1" ht="13.5" customHeight="1">
      <c r="A21" s="413"/>
      <c r="B21" s="200" t="s">
        <v>412</v>
      </c>
      <c r="C21" s="88">
        <v>220</v>
      </c>
      <c r="D21" s="99"/>
      <c r="E21" s="98"/>
      <c r="F21" s="102"/>
      <c r="G21" s="105"/>
      <c r="H21" s="99"/>
      <c r="I21" s="98"/>
      <c r="J21" s="140"/>
      <c r="K21" s="88">
        <v>0</v>
      </c>
      <c r="L21" s="99"/>
      <c r="M21" s="98"/>
      <c r="N21" s="200" t="s">
        <v>95</v>
      </c>
      <c r="O21" s="146">
        <v>3090</v>
      </c>
      <c r="P21" s="155"/>
      <c r="Q21" s="98"/>
      <c r="R21" s="200" t="s">
        <v>446</v>
      </c>
      <c r="S21" s="88">
        <v>2630</v>
      </c>
      <c r="T21" s="99"/>
      <c r="U21" s="98"/>
      <c r="V21" s="200" t="s">
        <v>370</v>
      </c>
      <c r="W21" s="198" t="s">
        <v>71</v>
      </c>
      <c r="X21" s="91"/>
      <c r="Y21" s="98"/>
      <c r="Z21" s="105"/>
      <c r="AA21" s="88"/>
      <c r="AB21" s="99"/>
      <c r="AC21" s="98"/>
      <c r="AD21" s="62" t="s">
        <v>68</v>
      </c>
      <c r="AE21" s="119"/>
      <c r="AF21" s="74"/>
    </row>
    <row r="22" spans="1:32" s="62" customFormat="1" ht="13.5" customHeight="1">
      <c r="A22" s="413"/>
      <c r="B22" s="333" t="s">
        <v>594</v>
      </c>
      <c r="C22" s="88"/>
      <c r="D22" s="87"/>
      <c r="E22" s="81"/>
      <c r="F22" s="102"/>
      <c r="G22" s="88"/>
      <c r="H22" s="99"/>
      <c r="I22" s="98"/>
      <c r="J22" s="140"/>
      <c r="K22" s="88">
        <v>0</v>
      </c>
      <c r="L22" s="99"/>
      <c r="M22" s="98"/>
      <c r="N22" s="200" t="s">
        <v>94</v>
      </c>
      <c r="O22" s="146">
        <v>590</v>
      </c>
      <c r="P22" s="155"/>
      <c r="Q22" s="98"/>
      <c r="R22" s="200" t="s">
        <v>93</v>
      </c>
      <c r="S22" s="88">
        <v>460</v>
      </c>
      <c r="T22" s="99"/>
      <c r="U22" s="98"/>
      <c r="V22" s="200" t="s">
        <v>371</v>
      </c>
      <c r="W22" s="88">
        <v>660</v>
      </c>
      <c r="X22" s="99"/>
      <c r="Y22" s="98"/>
      <c r="Z22" s="97"/>
      <c r="AA22" s="88"/>
      <c r="AB22" s="99"/>
      <c r="AC22" s="98"/>
      <c r="AD22" s="62" t="s">
        <v>68</v>
      </c>
      <c r="AE22" s="119"/>
      <c r="AF22" s="74"/>
    </row>
    <row r="23" spans="1:32" s="62" customFormat="1" ht="13.5" customHeight="1">
      <c r="A23" s="413"/>
      <c r="B23" s="100" t="s">
        <v>66</v>
      </c>
      <c r="C23" s="88">
        <f>SUM(C7:C21)</f>
        <v>4850</v>
      </c>
      <c r="D23" s="124">
        <f>SUM(D7:D21)</f>
        <v>0</v>
      </c>
      <c r="E23" s="81"/>
      <c r="F23" s="105"/>
      <c r="G23" s="88"/>
      <c r="H23" s="99"/>
      <c r="I23" s="98"/>
      <c r="J23" s="140"/>
      <c r="K23" s="88">
        <v>0</v>
      </c>
      <c r="L23" s="99"/>
      <c r="M23" s="98"/>
      <c r="N23" s="200" t="s">
        <v>92</v>
      </c>
      <c r="O23" s="198" t="s">
        <v>71</v>
      </c>
      <c r="P23" s="351"/>
      <c r="Q23" s="98"/>
      <c r="R23" s="200" t="s">
        <v>447</v>
      </c>
      <c r="S23" s="88">
        <v>1200</v>
      </c>
      <c r="T23" s="99"/>
      <c r="U23" s="98"/>
      <c r="V23" s="200" t="s">
        <v>585</v>
      </c>
      <c r="W23" s="88">
        <v>1190</v>
      </c>
      <c r="X23" s="99"/>
      <c r="Y23" s="98"/>
      <c r="Z23" s="148"/>
      <c r="AA23" s="88"/>
      <c r="AB23" s="99"/>
      <c r="AC23" s="98"/>
      <c r="AD23" s="62" t="s">
        <v>68</v>
      </c>
      <c r="AE23" s="119"/>
      <c r="AF23" s="74"/>
    </row>
    <row r="24" spans="1:32" s="62" customFormat="1" ht="13.5" customHeight="1">
      <c r="A24" s="413"/>
      <c r="B24" s="415" t="s">
        <v>406</v>
      </c>
      <c r="C24" s="416"/>
      <c r="D24" s="416"/>
      <c r="E24" s="417"/>
      <c r="F24" s="97"/>
      <c r="G24" s="88"/>
      <c r="H24" s="99"/>
      <c r="I24" s="98"/>
      <c r="J24" s="140"/>
      <c r="K24" s="88">
        <v>0</v>
      </c>
      <c r="L24" s="99"/>
      <c r="M24" s="98"/>
      <c r="N24" s="200" t="s">
        <v>91</v>
      </c>
      <c r="O24" s="198" t="s">
        <v>71</v>
      </c>
      <c r="P24" s="299"/>
      <c r="Q24" s="98"/>
      <c r="R24" s="200" t="s">
        <v>448</v>
      </c>
      <c r="S24" s="88">
        <v>1630</v>
      </c>
      <c r="T24" s="99"/>
      <c r="U24" s="98"/>
      <c r="V24" s="200" t="s">
        <v>372</v>
      </c>
      <c r="W24" s="198" t="s">
        <v>71</v>
      </c>
      <c r="X24" s="91"/>
      <c r="Y24" s="98"/>
      <c r="Z24" s="148"/>
      <c r="AA24" s="88"/>
      <c r="AB24" s="99"/>
      <c r="AC24" s="98"/>
      <c r="AD24" s="62" t="s">
        <v>68</v>
      </c>
      <c r="AE24" s="117"/>
      <c r="AF24" s="74"/>
    </row>
    <row r="25" spans="1:32" s="62" customFormat="1" ht="13.5" customHeight="1">
      <c r="A25" s="413"/>
      <c r="B25" s="418"/>
      <c r="C25" s="419"/>
      <c r="D25" s="419"/>
      <c r="E25" s="420"/>
      <c r="F25" s="105"/>
      <c r="G25" s="88"/>
      <c r="H25" s="99"/>
      <c r="I25" s="98"/>
      <c r="J25" s="140"/>
      <c r="K25" s="88">
        <v>0</v>
      </c>
      <c r="L25" s="99"/>
      <c r="M25" s="98"/>
      <c r="N25" s="200" t="s">
        <v>90</v>
      </c>
      <c r="O25" s="198" t="s">
        <v>71</v>
      </c>
      <c r="P25" s="351"/>
      <c r="Q25" s="98"/>
      <c r="R25" s="200" t="s">
        <v>449</v>
      </c>
      <c r="S25" s="88">
        <v>2120</v>
      </c>
      <c r="T25" s="99"/>
      <c r="U25" s="98"/>
      <c r="V25" s="200" t="s">
        <v>373</v>
      </c>
      <c r="W25" s="88">
        <v>1100</v>
      </c>
      <c r="X25" s="99"/>
      <c r="Y25" s="98"/>
      <c r="Z25" s="159"/>
      <c r="AA25" s="88"/>
      <c r="AB25" s="99"/>
      <c r="AC25" s="98"/>
      <c r="AD25" s="62" t="s">
        <v>68</v>
      </c>
      <c r="AE25" s="119"/>
      <c r="AF25" s="74"/>
    </row>
    <row r="26" spans="1:32" s="62" customFormat="1" ht="13.5" customHeight="1">
      <c r="A26" s="413"/>
      <c r="B26" s="103" t="s">
        <v>352</v>
      </c>
      <c r="C26" s="103" t="s">
        <v>353</v>
      </c>
      <c r="D26" s="322" t="s">
        <v>88</v>
      </c>
      <c r="E26" s="323" t="s">
        <v>87</v>
      </c>
      <c r="F26" s="102"/>
      <c r="G26" s="88"/>
      <c r="H26" s="99"/>
      <c r="I26" s="98"/>
      <c r="J26" s="131"/>
      <c r="K26" s="88">
        <v>0</v>
      </c>
      <c r="L26" s="99"/>
      <c r="M26" s="98"/>
      <c r="N26" s="339" t="s">
        <v>428</v>
      </c>
      <c r="O26" s="146">
        <v>3160</v>
      </c>
      <c r="P26" s="155"/>
      <c r="Q26" s="98"/>
      <c r="R26" s="200" t="s">
        <v>450</v>
      </c>
      <c r="S26" s="88">
        <v>2160</v>
      </c>
      <c r="T26" s="99"/>
      <c r="U26" s="98"/>
      <c r="V26" s="200" t="s">
        <v>417</v>
      </c>
      <c r="W26" s="88">
        <v>900</v>
      </c>
      <c r="X26" s="99"/>
      <c r="Y26" s="98"/>
      <c r="Z26" s="157"/>
      <c r="AA26" s="88"/>
      <c r="AB26" s="99"/>
      <c r="AC26" s="98"/>
      <c r="AD26" s="62" t="s">
        <v>68</v>
      </c>
    </row>
    <row r="27" spans="1:32" s="62" customFormat="1" ht="13.5" customHeight="1">
      <c r="A27" s="413"/>
      <c r="B27" s="200" t="s">
        <v>86</v>
      </c>
      <c r="C27" s="88">
        <v>380</v>
      </c>
      <c r="D27" s="99"/>
      <c r="E27" s="98"/>
      <c r="F27" s="105"/>
      <c r="G27" s="146"/>
      <c r="H27" s="99"/>
      <c r="I27" s="98"/>
      <c r="J27" s="131"/>
      <c r="K27" s="156"/>
      <c r="L27" s="91"/>
      <c r="M27" s="90"/>
      <c r="N27" s="200" t="s">
        <v>429</v>
      </c>
      <c r="O27" s="146">
        <v>980</v>
      </c>
      <c r="P27" s="155"/>
      <c r="Q27" s="98"/>
      <c r="R27" s="200" t="s">
        <v>451</v>
      </c>
      <c r="S27" s="88">
        <v>1090</v>
      </c>
      <c r="T27" s="99"/>
      <c r="U27" s="98"/>
      <c r="V27" s="200" t="s">
        <v>374</v>
      </c>
      <c r="W27" s="88">
        <v>920</v>
      </c>
      <c r="X27" s="99"/>
      <c r="Y27" s="98"/>
      <c r="Z27" s="148"/>
      <c r="AA27" s="88"/>
      <c r="AB27" s="99"/>
      <c r="AC27" s="98"/>
      <c r="AD27" s="62" t="s">
        <v>68</v>
      </c>
    </row>
    <row r="28" spans="1:32" s="62" customFormat="1" ht="13.5" customHeight="1">
      <c r="A28" s="413"/>
      <c r="B28" s="200" t="s">
        <v>85</v>
      </c>
      <c r="C28" s="88">
        <v>220</v>
      </c>
      <c r="D28" s="99"/>
      <c r="E28" s="98"/>
      <c r="F28" s="140"/>
      <c r="G28" s="88">
        <v>0</v>
      </c>
      <c r="H28" s="99"/>
      <c r="I28" s="98"/>
      <c r="J28" s="107"/>
      <c r="K28" s="92"/>
      <c r="L28" s="91"/>
      <c r="M28" s="90"/>
      <c r="N28" s="200" t="s">
        <v>430</v>
      </c>
      <c r="O28" s="198" t="s">
        <v>71</v>
      </c>
      <c r="P28" s="351"/>
      <c r="Q28" s="98"/>
      <c r="R28" s="200" t="s">
        <v>452</v>
      </c>
      <c r="S28" s="88">
        <v>1970</v>
      </c>
      <c r="T28" s="99"/>
      <c r="U28" s="98"/>
      <c r="V28" s="200" t="s">
        <v>375</v>
      </c>
      <c r="W28" s="88">
        <v>2930</v>
      </c>
      <c r="X28" s="99"/>
      <c r="Y28" s="98"/>
      <c r="Z28" s="148"/>
      <c r="AA28" s="88"/>
      <c r="AB28" s="99"/>
      <c r="AC28" s="98"/>
      <c r="AD28" s="62" t="s">
        <v>68</v>
      </c>
    </row>
    <row r="29" spans="1:32" s="62" customFormat="1" ht="13.5" customHeight="1">
      <c r="A29" s="413"/>
      <c r="B29" s="200" t="s">
        <v>84</v>
      </c>
      <c r="C29" s="198" t="s">
        <v>71</v>
      </c>
      <c r="D29" s="153"/>
      <c r="E29" s="90"/>
      <c r="F29" s="140"/>
      <c r="G29" s="88">
        <v>0</v>
      </c>
      <c r="H29" s="99"/>
      <c r="I29" s="98"/>
      <c r="J29" s="152"/>
      <c r="K29" s="150"/>
      <c r="L29" s="151"/>
      <c r="M29" s="90"/>
      <c r="N29" s="200" t="s">
        <v>83</v>
      </c>
      <c r="O29" s="88">
        <v>2890</v>
      </c>
      <c r="P29" s="99"/>
      <c r="Q29" s="98"/>
      <c r="R29" s="200" t="s">
        <v>82</v>
      </c>
      <c r="S29" s="198" t="s">
        <v>71</v>
      </c>
      <c r="T29" s="91"/>
      <c r="U29" s="98"/>
      <c r="V29" s="200" t="s">
        <v>376</v>
      </c>
      <c r="W29" s="88">
        <v>990</v>
      </c>
      <c r="X29" s="99"/>
      <c r="Y29" s="98"/>
      <c r="Z29" s="148"/>
      <c r="AA29" s="144">
        <v>0</v>
      </c>
      <c r="AB29" s="87"/>
      <c r="AC29" s="81"/>
      <c r="AD29" s="62" t="s">
        <v>68</v>
      </c>
    </row>
    <row r="30" spans="1:32" s="62" customFormat="1" ht="13.5" customHeight="1">
      <c r="A30" s="413"/>
      <c r="B30" s="200" t="s">
        <v>81</v>
      </c>
      <c r="C30" s="88">
        <v>300</v>
      </c>
      <c r="D30" s="99"/>
      <c r="E30" s="98"/>
      <c r="F30" s="140"/>
      <c r="G30" s="88">
        <v>0</v>
      </c>
      <c r="H30" s="99"/>
      <c r="I30" s="98"/>
      <c r="J30" s="105"/>
      <c r="K30" s="150"/>
      <c r="L30" s="151"/>
      <c r="M30" s="90"/>
      <c r="N30" s="200" t="s">
        <v>431</v>
      </c>
      <c r="O30" s="88">
        <v>2820</v>
      </c>
      <c r="P30" s="99"/>
      <c r="Q30" s="98"/>
      <c r="R30" s="200" t="s">
        <v>453</v>
      </c>
      <c r="S30" s="88">
        <v>3050</v>
      </c>
      <c r="T30" s="99"/>
      <c r="U30" s="98"/>
      <c r="V30" s="200" t="s">
        <v>582</v>
      </c>
      <c r="W30" s="88">
        <v>740</v>
      </c>
      <c r="X30" s="99"/>
      <c r="Y30" s="98"/>
      <c r="Z30" s="105"/>
      <c r="AA30" s="144"/>
      <c r="AB30" s="87"/>
      <c r="AC30" s="81"/>
      <c r="AD30" s="62" t="s">
        <v>68</v>
      </c>
    </row>
    <row r="31" spans="1:32" s="62" customFormat="1" ht="13.5" customHeight="1">
      <c r="A31" s="413"/>
      <c r="B31" s="200" t="s">
        <v>80</v>
      </c>
      <c r="C31" s="198" t="s">
        <v>71</v>
      </c>
      <c r="D31" s="91"/>
      <c r="E31" s="90"/>
      <c r="F31" s="140"/>
      <c r="G31" s="88">
        <v>0</v>
      </c>
      <c r="H31" s="99"/>
      <c r="I31" s="145"/>
      <c r="J31" s="332"/>
      <c r="K31" s="198"/>
      <c r="L31" s="99"/>
      <c r="M31" s="90"/>
      <c r="N31" s="200" t="s">
        <v>79</v>
      </c>
      <c r="O31" s="198" t="s">
        <v>71</v>
      </c>
      <c r="P31" s="149"/>
      <c r="Q31" s="98"/>
      <c r="R31" s="200" t="s">
        <v>78</v>
      </c>
      <c r="S31" s="198" t="s">
        <v>71</v>
      </c>
      <c r="T31" s="91"/>
      <c r="U31" s="98"/>
      <c r="V31" s="200" t="s">
        <v>377</v>
      </c>
      <c r="W31" s="88">
        <v>680</v>
      </c>
      <c r="X31" s="99"/>
      <c r="Y31" s="98"/>
      <c r="Z31" s="97"/>
      <c r="AA31" s="144"/>
      <c r="AB31" s="87"/>
      <c r="AC31" s="81"/>
      <c r="AD31" s="62" t="s">
        <v>68</v>
      </c>
    </row>
    <row r="32" spans="1:32" s="62" customFormat="1" ht="13.5" customHeight="1">
      <c r="A32" s="413"/>
      <c r="B32" s="147"/>
      <c r="C32" s="92"/>
      <c r="D32" s="91"/>
      <c r="E32" s="90"/>
      <c r="F32" s="140"/>
      <c r="G32" s="146">
        <v>0</v>
      </c>
      <c r="H32" s="99"/>
      <c r="I32" s="145"/>
      <c r="J32" s="332"/>
      <c r="K32" s="198"/>
      <c r="L32" s="99"/>
      <c r="M32" s="90"/>
      <c r="N32" s="200" t="s">
        <v>432</v>
      </c>
      <c r="O32" s="88">
        <v>2870</v>
      </c>
      <c r="P32" s="99"/>
      <c r="Q32" s="98"/>
      <c r="R32" s="200" t="s">
        <v>454</v>
      </c>
      <c r="S32" s="88">
        <v>4880</v>
      </c>
      <c r="T32" s="99"/>
      <c r="U32" s="98"/>
      <c r="V32" s="200" t="s">
        <v>77</v>
      </c>
      <c r="W32" s="198" t="s">
        <v>71</v>
      </c>
      <c r="X32" s="91"/>
      <c r="Y32" s="98"/>
      <c r="Z32" s="296"/>
      <c r="AA32" s="144"/>
      <c r="AB32" s="87"/>
      <c r="AC32" s="81"/>
      <c r="AD32" s="62" t="s">
        <v>68</v>
      </c>
    </row>
    <row r="33" spans="1:33" s="62" customFormat="1" ht="13.5" customHeight="1">
      <c r="A33" s="413"/>
      <c r="B33" s="94"/>
      <c r="C33" s="88">
        <v>0</v>
      </c>
      <c r="D33" s="99"/>
      <c r="E33" s="98"/>
      <c r="F33" s="140"/>
      <c r="G33" s="88">
        <v>0</v>
      </c>
      <c r="H33" s="99"/>
      <c r="I33" s="143"/>
      <c r="J33" s="332"/>
      <c r="K33" s="198"/>
      <c r="L33" s="91"/>
      <c r="M33" s="90"/>
      <c r="N33" s="200" t="s">
        <v>433</v>
      </c>
      <c r="O33" s="88">
        <v>1790</v>
      </c>
      <c r="P33" s="99"/>
      <c r="Q33" s="98"/>
      <c r="R33" s="200" t="s">
        <v>455</v>
      </c>
      <c r="S33" s="88">
        <v>1230</v>
      </c>
      <c r="T33" s="99"/>
      <c r="U33" s="98"/>
      <c r="V33" s="333" t="s">
        <v>596</v>
      </c>
      <c r="W33" s="92"/>
      <c r="X33" s="91"/>
      <c r="Y33" s="90"/>
      <c r="Z33" s="296"/>
      <c r="AA33" s="88"/>
      <c r="AB33" s="96"/>
      <c r="AC33" s="81"/>
    </row>
    <row r="34" spans="1:33" s="62" customFormat="1" ht="13.5" customHeight="1">
      <c r="A34" s="413"/>
      <c r="B34" s="142"/>
      <c r="C34" s="88">
        <v>0</v>
      </c>
      <c r="D34" s="99"/>
      <c r="E34" s="98"/>
      <c r="F34" s="94"/>
      <c r="G34" s="88">
        <v>0</v>
      </c>
      <c r="H34" s="99"/>
      <c r="I34" s="98"/>
      <c r="J34" s="332"/>
      <c r="K34" s="127"/>
      <c r="L34" s="139"/>
      <c r="M34" s="90"/>
      <c r="N34" s="200" t="s">
        <v>434</v>
      </c>
      <c r="O34" s="88">
        <v>3500</v>
      </c>
      <c r="P34" s="99"/>
      <c r="Q34" s="98"/>
      <c r="R34" s="200" t="s">
        <v>76</v>
      </c>
      <c r="S34" s="198" t="s">
        <v>71</v>
      </c>
      <c r="T34" s="91"/>
      <c r="U34" s="98"/>
      <c r="V34" s="332"/>
      <c r="W34" s="88"/>
      <c r="X34" s="96"/>
      <c r="Y34" s="81"/>
      <c r="Z34" s="105"/>
      <c r="AA34" s="88"/>
      <c r="AB34" s="96"/>
      <c r="AC34" s="81"/>
    </row>
    <row r="35" spans="1:33" s="62" customFormat="1" ht="13.5" customHeight="1">
      <c r="A35" s="413"/>
      <c r="B35" s="89"/>
      <c r="C35" s="88">
        <v>0</v>
      </c>
      <c r="D35" s="99"/>
      <c r="E35" s="98"/>
      <c r="F35" s="94"/>
      <c r="G35" s="88">
        <v>0</v>
      </c>
      <c r="H35" s="99"/>
      <c r="I35" s="98"/>
      <c r="J35" s="332"/>
      <c r="K35" s="127"/>
      <c r="L35" s="126"/>
      <c r="M35" s="90"/>
      <c r="N35" s="421"/>
      <c r="O35" s="422"/>
      <c r="P35" s="99"/>
      <c r="Q35" s="98"/>
      <c r="R35" s="200" t="s">
        <v>75</v>
      </c>
      <c r="S35" s="198" t="s">
        <v>71</v>
      </c>
      <c r="T35" s="91"/>
      <c r="U35" s="98"/>
      <c r="V35" s="332"/>
      <c r="W35" s="88"/>
      <c r="X35" s="96"/>
      <c r="Y35" s="81"/>
      <c r="Z35" s="97"/>
      <c r="AA35" s="134"/>
      <c r="AB35" s="133"/>
      <c r="AC35" s="132"/>
    </row>
    <row r="36" spans="1:33" s="62" customFormat="1" ht="13.5" customHeight="1">
      <c r="A36" s="413"/>
      <c r="B36" s="89"/>
      <c r="C36" s="88">
        <v>0</v>
      </c>
      <c r="D36" s="99"/>
      <c r="E36" s="98"/>
      <c r="F36" s="94"/>
      <c r="G36" s="88">
        <v>0</v>
      </c>
      <c r="H36" s="99"/>
      <c r="I36" s="98"/>
      <c r="J36" s="332"/>
      <c r="K36" s="92"/>
      <c r="L36" s="95"/>
      <c r="M36" s="90"/>
      <c r="N36" s="421"/>
      <c r="O36" s="423"/>
      <c r="P36" s="424"/>
      <c r="Q36" s="98"/>
      <c r="R36" s="421"/>
      <c r="S36" s="423"/>
      <c r="T36" s="424"/>
      <c r="U36" s="81"/>
      <c r="V36" s="435" t="s">
        <v>591</v>
      </c>
      <c r="W36" s="137" t="s">
        <v>593</v>
      </c>
      <c r="X36" s="97"/>
      <c r="Y36" s="81"/>
      <c r="Z36" s="97"/>
      <c r="AA36" s="134"/>
      <c r="AB36" s="133"/>
      <c r="AC36" s="132"/>
    </row>
    <row r="37" spans="1:33" s="62" customFormat="1" ht="13.5" customHeight="1">
      <c r="A37" s="413"/>
      <c r="B37" s="105"/>
      <c r="C37" s="88"/>
      <c r="D37" s="99"/>
      <c r="E37" s="98"/>
      <c r="F37" s="94"/>
      <c r="G37" s="88">
        <v>0</v>
      </c>
      <c r="H37" s="99"/>
      <c r="I37" s="98"/>
      <c r="J37" s="332"/>
      <c r="K37" s="92"/>
      <c r="L37" s="95"/>
      <c r="M37" s="90"/>
      <c r="N37" s="421"/>
      <c r="O37" s="423"/>
      <c r="P37" s="424"/>
      <c r="Q37" s="98"/>
      <c r="R37" s="332"/>
      <c r="S37" s="134"/>
      <c r="T37" s="136"/>
      <c r="U37" s="81"/>
      <c r="V37" s="436"/>
      <c r="W37" s="137"/>
      <c r="X37" s="97"/>
      <c r="Y37" s="81"/>
      <c r="Z37" s="97"/>
      <c r="AA37" s="134"/>
      <c r="AB37" s="133"/>
      <c r="AC37" s="132"/>
    </row>
    <row r="38" spans="1:33" s="62" customFormat="1" ht="13.5" customHeight="1">
      <c r="A38" s="413"/>
      <c r="B38" s="97"/>
      <c r="C38" s="88"/>
      <c r="D38" s="99"/>
      <c r="E38" s="98"/>
      <c r="F38" s="140"/>
      <c r="G38" s="88">
        <v>0</v>
      </c>
      <c r="H38" s="99"/>
      <c r="I38" s="98"/>
      <c r="J38" s="102" t="s">
        <v>68</v>
      </c>
      <c r="K38" s="92"/>
      <c r="L38" s="95"/>
      <c r="M38" s="90"/>
      <c r="N38" s="332"/>
      <c r="O38" s="127"/>
      <c r="P38" s="139"/>
      <c r="Q38" s="138"/>
      <c r="R38" s="137"/>
      <c r="S38" s="134"/>
      <c r="T38" s="136"/>
      <c r="U38" s="135"/>
      <c r="V38" s="437"/>
      <c r="W38" s="344"/>
      <c r="X38" s="97"/>
      <c r="Y38" s="81"/>
      <c r="Z38" s="97"/>
      <c r="AA38" s="134"/>
      <c r="AB38" s="133"/>
      <c r="AC38" s="132"/>
    </row>
    <row r="39" spans="1:33" s="62" customFormat="1" ht="13.5" customHeight="1">
      <c r="A39" s="315">
        <f>SUM(D23,D39,L39,T39,X39,AB39)</f>
        <v>0</v>
      </c>
      <c r="B39" s="100" t="s">
        <v>66</v>
      </c>
      <c r="C39" s="92">
        <f>SUM(C27:C38)</f>
        <v>900</v>
      </c>
      <c r="D39" s="130">
        <f>SUM(D27:D38)</f>
        <v>0</v>
      </c>
      <c r="E39" s="90"/>
      <c r="F39" s="129"/>
      <c r="G39" s="92"/>
      <c r="H39" s="95"/>
      <c r="I39" s="90"/>
      <c r="J39" s="100" t="s">
        <v>66</v>
      </c>
      <c r="K39" s="88">
        <f>SUM(G16,G20:G38,K8:K26)</f>
        <v>0</v>
      </c>
      <c r="L39" s="124">
        <f>SUM(H16,H20:H38,L8:L26)</f>
        <v>0</v>
      </c>
      <c r="M39" s="81"/>
      <c r="N39" s="332"/>
      <c r="O39" s="127"/>
      <c r="P39" s="126"/>
      <c r="Q39" s="81"/>
      <c r="R39" s="100" t="s">
        <v>66</v>
      </c>
      <c r="S39" s="238">
        <f>SUM(O7:O37,S7:S37)</f>
        <v>110400</v>
      </c>
      <c r="T39" s="124">
        <f>SUM(P7:P37,T7:T37)</f>
        <v>0</v>
      </c>
      <c r="U39" s="81"/>
      <c r="V39" s="100" t="s">
        <v>66</v>
      </c>
      <c r="W39" s="88">
        <f>SUM(W7:W32)</f>
        <v>25410</v>
      </c>
      <c r="X39" s="124">
        <f>SUM(X7:X32)</f>
        <v>0</v>
      </c>
      <c r="Y39" s="125"/>
      <c r="Z39" s="100" t="s">
        <v>66</v>
      </c>
      <c r="AA39" s="88">
        <f>SUM(AA7:AA32)</f>
        <v>0</v>
      </c>
      <c r="AB39" s="124">
        <f>SUM(AB7:AB32)</f>
        <v>0</v>
      </c>
      <c r="AC39" s="81"/>
      <c r="AE39" s="123"/>
      <c r="AF39" s="74"/>
      <c r="AG39" s="118"/>
    </row>
    <row r="40" spans="1:33" s="62" customFormat="1" ht="13.5" customHeight="1">
      <c r="A40" s="304">
        <f>SUM(C23,C39,K39,S39,W39,AA39)</f>
        <v>141560</v>
      </c>
      <c r="B40" s="122"/>
      <c r="C40" s="120"/>
      <c r="D40" s="120"/>
      <c r="E40" s="120"/>
      <c r="F40" s="121"/>
      <c r="G40" s="120"/>
      <c r="H40" s="120"/>
      <c r="I40" s="74"/>
      <c r="J40" s="119"/>
      <c r="K40" s="74"/>
      <c r="L40" s="74"/>
      <c r="M40" s="74"/>
      <c r="N40" s="119"/>
      <c r="O40" s="74"/>
      <c r="P40" s="118"/>
      <c r="Q40" s="118"/>
      <c r="R40" s="117"/>
      <c r="S40" s="74"/>
      <c r="T40" s="74"/>
      <c r="U40" s="74"/>
      <c r="V40" s="59"/>
      <c r="W40" s="116"/>
      <c r="X40" s="116"/>
      <c r="Y40" s="116"/>
      <c r="Z40" s="74"/>
      <c r="AA40" s="74"/>
      <c r="AB40" s="77"/>
      <c r="AC40" s="115"/>
      <c r="AD40" s="62" t="s">
        <v>68</v>
      </c>
    </row>
    <row r="41" spans="1:33" s="62" customFormat="1" ht="13.5" customHeight="1">
      <c r="A41" s="412" t="s">
        <v>48</v>
      </c>
      <c r="B41" s="200" t="s">
        <v>73</v>
      </c>
      <c r="C41" s="88">
        <v>350</v>
      </c>
      <c r="D41" s="99"/>
      <c r="E41" s="98"/>
      <c r="F41" s="113"/>
      <c r="G41" s="92"/>
      <c r="H41" s="91"/>
      <c r="I41" s="90"/>
      <c r="J41" s="114"/>
      <c r="K41" s="88"/>
      <c r="L41" s="87"/>
      <c r="M41" s="81"/>
      <c r="N41" s="200" t="s">
        <v>456</v>
      </c>
      <c r="O41" s="88">
        <v>2640</v>
      </c>
      <c r="P41" s="99"/>
      <c r="Q41" s="98"/>
      <c r="R41" s="197"/>
      <c r="S41" s="88"/>
      <c r="T41" s="87"/>
      <c r="U41" s="81"/>
      <c r="V41" s="200" t="s">
        <v>581</v>
      </c>
      <c r="W41" s="198" t="s">
        <v>71</v>
      </c>
      <c r="X41" s="91"/>
      <c r="Y41" s="90"/>
      <c r="Z41" s="200" t="s">
        <v>73</v>
      </c>
      <c r="AA41" s="198" t="s">
        <v>71</v>
      </c>
      <c r="AB41" s="91"/>
      <c r="AC41" s="98"/>
      <c r="AD41" s="62" t="s">
        <v>69</v>
      </c>
    </row>
    <row r="42" spans="1:33" s="62" customFormat="1" ht="13.5" customHeight="1">
      <c r="A42" s="413"/>
      <c r="B42" s="88"/>
      <c r="C42" s="88"/>
      <c r="D42" s="96"/>
      <c r="E42" s="81"/>
      <c r="F42" s="106"/>
      <c r="G42" s="92"/>
      <c r="H42" s="95"/>
      <c r="I42" s="90"/>
      <c r="J42" s="109"/>
      <c r="K42" s="88">
        <v>0</v>
      </c>
      <c r="L42" s="99"/>
      <c r="M42" s="98"/>
      <c r="N42" s="200" t="s">
        <v>72</v>
      </c>
      <c r="O42" s="198" t="s">
        <v>71</v>
      </c>
      <c r="P42" s="352"/>
      <c r="Q42" s="98"/>
      <c r="R42" s="347"/>
      <c r="S42" s="88"/>
      <c r="T42" s="87"/>
      <c r="U42" s="81"/>
      <c r="V42" s="200" t="s">
        <v>70</v>
      </c>
      <c r="W42" s="198" t="s">
        <v>71</v>
      </c>
      <c r="X42" s="91"/>
      <c r="Y42" s="98"/>
      <c r="Z42" s="113" t="s">
        <v>68</v>
      </c>
      <c r="AA42" s="112"/>
      <c r="AB42" s="91"/>
      <c r="AC42" s="90"/>
      <c r="AD42" s="62" t="s">
        <v>69</v>
      </c>
    </row>
    <row r="43" spans="1:33" s="62" customFormat="1" ht="13.5" customHeight="1">
      <c r="A43" s="413"/>
      <c r="B43" s="88"/>
      <c r="C43" s="88"/>
      <c r="D43" s="96"/>
      <c r="E43" s="81"/>
      <c r="F43" s="111"/>
      <c r="G43" s="92"/>
      <c r="H43" s="95"/>
      <c r="I43" s="90"/>
      <c r="J43" s="109"/>
      <c r="K43" s="88">
        <v>0</v>
      </c>
      <c r="L43" s="99"/>
      <c r="M43" s="98"/>
      <c r="N43" s="343" t="s">
        <v>584</v>
      </c>
      <c r="O43" s="88">
        <v>1030</v>
      </c>
      <c r="P43" s="99"/>
      <c r="Q43" s="98"/>
      <c r="R43" s="347"/>
      <c r="S43" s="88"/>
      <c r="T43" s="87"/>
      <c r="U43" s="81"/>
      <c r="V43" s="200" t="s">
        <v>402</v>
      </c>
      <c r="W43" s="88">
        <v>1700</v>
      </c>
      <c r="X43" s="99"/>
      <c r="Y43" s="98"/>
      <c r="Z43" s="97"/>
      <c r="AA43" s="92"/>
      <c r="AB43" s="95"/>
      <c r="AC43" s="90"/>
    </row>
    <row r="44" spans="1:33" s="62" customFormat="1" ht="13.5" customHeight="1">
      <c r="A44" s="413"/>
      <c r="B44" s="88"/>
      <c r="C44" s="88"/>
      <c r="D44" s="96"/>
      <c r="E44" s="81"/>
      <c r="F44" s="106"/>
      <c r="G44" s="92"/>
      <c r="H44" s="95"/>
      <c r="I44" s="90"/>
      <c r="J44" s="109"/>
      <c r="K44" s="88">
        <v>0</v>
      </c>
      <c r="L44" s="99"/>
      <c r="M44" s="98"/>
      <c r="N44" s="170" t="s">
        <v>457</v>
      </c>
      <c r="O44" s="88">
        <v>2920</v>
      </c>
      <c r="P44" s="99"/>
      <c r="Q44" s="98"/>
      <c r="R44" s="108"/>
      <c r="S44" s="88"/>
      <c r="T44" s="96"/>
      <c r="U44" s="81"/>
      <c r="V44" s="200" t="s">
        <v>417</v>
      </c>
      <c r="W44" s="88">
        <v>200</v>
      </c>
      <c r="X44" s="99"/>
      <c r="Y44" s="98"/>
      <c r="Z44" s="358"/>
      <c r="AA44" s="92"/>
      <c r="AB44" s="95"/>
      <c r="AC44" s="90"/>
    </row>
    <row r="45" spans="1:33" s="62" customFormat="1" ht="13.5" customHeight="1">
      <c r="A45" s="413"/>
      <c r="B45" s="88"/>
      <c r="C45" s="88"/>
      <c r="D45" s="96"/>
      <c r="E45" s="81"/>
      <c r="F45" s="106"/>
      <c r="G45" s="92"/>
      <c r="H45" s="95"/>
      <c r="I45" s="90"/>
      <c r="J45" s="105"/>
      <c r="K45" s="88"/>
      <c r="L45" s="99"/>
      <c r="M45" s="98"/>
      <c r="N45" s="170" t="s">
        <v>458</v>
      </c>
      <c r="O45" s="88">
        <v>3910</v>
      </c>
      <c r="P45" s="99"/>
      <c r="Q45" s="98"/>
      <c r="R45" s="104"/>
      <c r="S45" s="88"/>
      <c r="T45" s="96"/>
      <c r="U45" s="81"/>
      <c r="V45" s="200" t="s">
        <v>373</v>
      </c>
      <c r="W45" s="146">
        <v>200</v>
      </c>
      <c r="X45" s="99"/>
      <c r="Y45" s="98"/>
      <c r="Z45" s="102"/>
      <c r="AA45" s="92"/>
      <c r="AB45" s="95"/>
      <c r="AC45" s="90"/>
    </row>
    <row r="46" spans="1:33" s="62" customFormat="1" ht="13.5" customHeight="1">
      <c r="A46" s="413"/>
      <c r="B46" s="88"/>
      <c r="C46" s="88"/>
      <c r="D46" s="96"/>
      <c r="E46" s="81"/>
      <c r="F46" s="101"/>
      <c r="G46" s="92"/>
      <c r="H46" s="95"/>
      <c r="I46" s="90"/>
      <c r="J46" s="97"/>
      <c r="K46" s="88"/>
      <c r="L46" s="99"/>
      <c r="M46" s="98"/>
      <c r="N46" s="170" t="s">
        <v>459</v>
      </c>
      <c r="O46" s="88">
        <v>1840</v>
      </c>
      <c r="P46" s="99"/>
      <c r="Q46" s="98"/>
      <c r="R46" s="332"/>
      <c r="S46" s="88"/>
      <c r="T46" s="96"/>
      <c r="U46" s="81"/>
      <c r="V46" s="200" t="s">
        <v>376</v>
      </c>
      <c r="W46" s="146">
        <v>70</v>
      </c>
      <c r="X46" s="99"/>
      <c r="Y46" s="98"/>
      <c r="Z46" s="92"/>
      <c r="AA46" s="92"/>
      <c r="AB46" s="95"/>
      <c r="AC46" s="90"/>
    </row>
    <row r="47" spans="1:33" s="62" customFormat="1" ht="13.5" customHeight="1">
      <c r="A47" s="413"/>
      <c r="B47" s="88"/>
      <c r="C47" s="88"/>
      <c r="D47" s="96"/>
      <c r="E47" s="81"/>
      <c r="F47" s="101"/>
      <c r="G47" s="92"/>
      <c r="H47" s="95"/>
      <c r="I47" s="90"/>
      <c r="J47" s="97"/>
      <c r="K47" s="88"/>
      <c r="L47" s="96"/>
      <c r="M47" s="81"/>
      <c r="N47" s="200" t="s">
        <v>67</v>
      </c>
      <c r="O47" s="198" t="s">
        <v>71</v>
      </c>
      <c r="P47" s="91"/>
      <c r="Q47" s="98"/>
      <c r="R47" s="332"/>
      <c r="S47" s="88"/>
      <c r="T47" s="96"/>
      <c r="U47" s="81"/>
      <c r="V47" s="137" t="s">
        <v>592</v>
      </c>
      <c r="W47" s="88"/>
      <c r="X47" s="96"/>
      <c r="Y47" s="81"/>
      <c r="Z47" s="92"/>
      <c r="AA47" s="92"/>
      <c r="AB47" s="95"/>
      <c r="AC47" s="90"/>
    </row>
    <row r="48" spans="1:33" s="62" customFormat="1" ht="13.5" customHeight="1">
      <c r="A48" s="316">
        <f>SUM(D48,L48,T48,X48,AB48)</f>
        <v>0</v>
      </c>
      <c r="B48" s="100" t="s">
        <v>66</v>
      </c>
      <c r="C48" s="88">
        <f>SUM(C41:C47)</f>
        <v>350</v>
      </c>
      <c r="D48" s="87">
        <f>SUM(D41:D47)</f>
        <v>0</v>
      </c>
      <c r="E48" s="81"/>
      <c r="F48" s="93"/>
      <c r="G48" s="92"/>
      <c r="H48" s="91"/>
      <c r="I48" s="90"/>
      <c r="J48" s="100" t="s">
        <v>66</v>
      </c>
      <c r="K48" s="88">
        <f>SUM(K42:K46)</f>
        <v>0</v>
      </c>
      <c r="L48" s="87">
        <f>SUM(L42:L46)</f>
        <v>0</v>
      </c>
      <c r="M48" s="81"/>
      <c r="N48" s="86"/>
      <c r="O48" s="83"/>
      <c r="P48" s="85"/>
      <c r="Q48" s="81"/>
      <c r="R48" s="100" t="s">
        <v>66</v>
      </c>
      <c r="S48" s="83">
        <f>SUM(O41:O47,S41:S47)</f>
        <v>12340</v>
      </c>
      <c r="T48" s="82">
        <f>SUM(P41,P43:P47,T41:T47)</f>
        <v>0</v>
      </c>
      <c r="U48" s="81"/>
      <c r="V48" s="100" t="s">
        <v>66</v>
      </c>
      <c r="W48" s="83">
        <f>SUM(W41:W47)</f>
        <v>2170</v>
      </c>
      <c r="X48" s="82">
        <f>SUM(X41:X47)</f>
        <v>0</v>
      </c>
      <c r="Y48" s="81"/>
      <c r="Z48" s="100" t="s">
        <v>66</v>
      </c>
      <c r="AA48" s="83">
        <f>SUM(AA41:AA47)</f>
        <v>0</v>
      </c>
      <c r="AB48" s="82">
        <f>SUM(AB41:AB47)</f>
        <v>0</v>
      </c>
      <c r="AC48" s="81"/>
    </row>
    <row r="49" spans="1:29" s="74" customFormat="1" ht="13.5" customHeight="1">
      <c r="A49" s="317">
        <f>SUM(C48,K48,S48,W48,AA48)</f>
        <v>14860</v>
      </c>
      <c r="B49" s="80"/>
      <c r="C49" s="79"/>
      <c r="D49" s="79"/>
      <c r="E49" s="77"/>
      <c r="F49" s="78"/>
      <c r="G49" s="77"/>
      <c r="H49" s="77"/>
      <c r="I49" s="77"/>
      <c r="J49" s="78"/>
      <c r="K49" s="77"/>
      <c r="L49" s="77"/>
      <c r="M49" s="77"/>
      <c r="N49" s="78"/>
      <c r="O49" s="77"/>
      <c r="P49" s="77"/>
      <c r="Q49" s="77"/>
      <c r="R49" s="78"/>
      <c r="S49" s="77"/>
      <c r="T49" s="77"/>
      <c r="U49" s="77"/>
      <c r="V49" s="78"/>
      <c r="W49" s="77"/>
      <c r="X49" s="76"/>
      <c r="Y49" s="76"/>
      <c r="Z49" s="76"/>
      <c r="AA49" s="433"/>
      <c r="AB49" s="434"/>
      <c r="AC49" s="75"/>
    </row>
    <row r="50" spans="1:29" s="62" customFormat="1" ht="13.5" customHeight="1">
      <c r="A50" s="320" t="s">
        <v>31</v>
      </c>
      <c r="B50" s="71"/>
      <c r="N50" s="73">
        <v>-1</v>
      </c>
      <c r="P50"/>
      <c r="Q50"/>
      <c r="R50"/>
      <c r="S50"/>
      <c r="T50"/>
      <c r="U50"/>
      <c r="V50"/>
      <c r="W50" s="425" t="str">
        <f>表紙!P10</f>
        <v>令和　7年 　2月</v>
      </c>
      <c r="X50" s="425"/>
      <c r="Y50" s="425"/>
      <c r="Z50" s="427" t="s">
        <v>65</v>
      </c>
      <c r="AA50" s="427"/>
      <c r="AB50" s="427"/>
      <c r="AC50" s="72"/>
    </row>
    <row r="51" spans="1:29" s="62" customFormat="1">
      <c r="B51" s="66"/>
      <c r="C51" s="64"/>
      <c r="F51" s="71"/>
      <c r="P51" s="70"/>
      <c r="Q51" s="70"/>
      <c r="R51"/>
      <c r="S51"/>
      <c r="T51" s="70"/>
      <c r="U51" s="70"/>
      <c r="V51"/>
    </row>
    <row r="52" spans="1:29" s="62" customFormat="1">
      <c r="C52" s="69"/>
      <c r="D52" s="66"/>
      <c r="E52" s="66"/>
      <c r="G52" s="66"/>
      <c r="H52" s="66"/>
      <c r="I52" s="66"/>
      <c r="J52" s="66"/>
      <c r="L52" s="66"/>
      <c r="M52" s="66"/>
      <c r="N52" s="66"/>
      <c r="O52" s="66"/>
      <c r="P52" s="68"/>
      <c r="Q52" s="68"/>
      <c r="R52" s="67"/>
      <c r="S52" s="67"/>
      <c r="T52" s="68"/>
      <c r="U52" s="68"/>
      <c r="V52" s="67"/>
      <c r="W52" s="66"/>
      <c r="X52" s="66"/>
      <c r="Y52" s="66"/>
    </row>
    <row r="53" spans="1:29" s="62" customFormat="1">
      <c r="V53" s="65"/>
    </row>
    <row r="54" spans="1:29" s="62" customFormat="1" ht="14.25">
      <c r="A54" s="57"/>
      <c r="B54" s="57"/>
      <c r="C54" s="62">
        <f>SUM(B53:B54)</f>
        <v>0</v>
      </c>
      <c r="G54" s="64"/>
      <c r="N54" s="63"/>
      <c r="V54" s="59"/>
    </row>
    <row r="55" spans="1:29">
      <c r="H55" s="61"/>
      <c r="I55" s="61"/>
      <c r="J55" s="61"/>
      <c r="K55" s="61"/>
      <c r="L55" s="61"/>
      <c r="M55" s="61"/>
      <c r="V55" s="59"/>
    </row>
    <row r="56" spans="1:29">
      <c r="J56" s="61"/>
      <c r="V56" s="59"/>
    </row>
    <row r="57" spans="1:29">
      <c r="V57" s="60"/>
    </row>
    <row r="58" spans="1:29">
      <c r="V58" s="59"/>
    </row>
    <row r="59" spans="1:29">
      <c r="V59" s="59"/>
    </row>
    <row r="60" spans="1:29">
      <c r="V60" s="58"/>
    </row>
  </sheetData>
  <sheetProtection algorithmName="SHA-512" hashValue="VVG+pVaeZ57asEAscaOUrheZ2wdRLUFk6VvcRC6adJf6wqXvIsY5zCigHGFlSI5rhcpZ4a21NTvZusOsI8x1zA==" saltValue="WpWzWgDok6iLTx28JWy0jw==" spinCount="100000" sheet="1" formatCells="0"/>
  <mergeCells count="34">
    <mergeCell ref="W50:Y50"/>
    <mergeCell ref="Y2:AC2"/>
    <mergeCell ref="J2:K2"/>
    <mergeCell ref="W2:X2"/>
    <mergeCell ref="Z50:AB50"/>
    <mergeCell ref="L2:Q2"/>
    <mergeCell ref="R2:S2"/>
    <mergeCell ref="V5:Y5"/>
    <mergeCell ref="Z5:AC5"/>
    <mergeCell ref="AA49:AB49"/>
    <mergeCell ref="V36:V38"/>
    <mergeCell ref="A41:A47"/>
    <mergeCell ref="T3:AC3"/>
    <mergeCell ref="F5:I5"/>
    <mergeCell ref="N5:U5"/>
    <mergeCell ref="B24:E25"/>
    <mergeCell ref="F13:I14"/>
    <mergeCell ref="A7:A38"/>
    <mergeCell ref="N35:O35"/>
    <mergeCell ref="N36:P36"/>
    <mergeCell ref="N37:P37"/>
    <mergeCell ref="R36:T36"/>
    <mergeCell ref="Y1:AC1"/>
    <mergeCell ref="B5:E5"/>
    <mergeCell ref="D2:I2"/>
    <mergeCell ref="D3:I3"/>
    <mergeCell ref="W1:X1"/>
    <mergeCell ref="R3:S3"/>
    <mergeCell ref="T2:V2"/>
    <mergeCell ref="J3:K3"/>
    <mergeCell ref="B2:C2"/>
    <mergeCell ref="L3:Q3"/>
    <mergeCell ref="J5:M5"/>
    <mergeCell ref="B3:C3"/>
  </mergeCells>
  <phoneticPr fontId="2"/>
  <conditionalFormatting sqref="D7">
    <cfRule type="cellIs" dxfId="348" priority="196" stopIfTrue="1" operator="greaterThan">
      <formula>$C$7</formula>
    </cfRule>
  </conditionalFormatting>
  <conditionalFormatting sqref="D8">
    <cfRule type="cellIs" dxfId="347" priority="194" stopIfTrue="1" operator="greaterThan">
      <formula>$C$8</formula>
    </cfRule>
    <cfRule type="cellIs" priority="195" stopIfTrue="1" operator="greaterThan">
      <formula>$C$8</formula>
    </cfRule>
  </conditionalFormatting>
  <conditionalFormatting sqref="D9">
    <cfRule type="cellIs" dxfId="346" priority="193" stopIfTrue="1" operator="greaterThan">
      <formula>$C$9</formula>
    </cfRule>
  </conditionalFormatting>
  <conditionalFormatting sqref="D10">
    <cfRule type="cellIs" dxfId="345" priority="192" stopIfTrue="1" operator="greaterThan">
      <formula>$C$10</formula>
    </cfRule>
  </conditionalFormatting>
  <conditionalFormatting sqref="D11">
    <cfRule type="cellIs" dxfId="344" priority="191" stopIfTrue="1" operator="greaterThan">
      <formula>$C$11</formula>
    </cfRule>
  </conditionalFormatting>
  <conditionalFormatting sqref="D12">
    <cfRule type="cellIs" dxfId="343" priority="190" stopIfTrue="1" operator="greaterThan">
      <formula>$C$12</formula>
    </cfRule>
  </conditionalFormatting>
  <conditionalFormatting sqref="D13">
    <cfRule type="cellIs" dxfId="342" priority="189" stopIfTrue="1" operator="greaterThan">
      <formula>$C$13</formula>
    </cfRule>
  </conditionalFormatting>
  <conditionalFormatting sqref="D14">
    <cfRule type="cellIs" dxfId="341" priority="188" stopIfTrue="1" operator="greaterThan">
      <formula>$C$14</formula>
    </cfRule>
  </conditionalFormatting>
  <conditionalFormatting sqref="D15">
    <cfRule type="cellIs" dxfId="340" priority="187" stopIfTrue="1" operator="greaterThan">
      <formula>$C$15</formula>
    </cfRule>
  </conditionalFormatting>
  <conditionalFormatting sqref="D16">
    <cfRule type="cellIs" dxfId="339" priority="186" stopIfTrue="1" operator="greaterThan">
      <formula>$C$16</formula>
    </cfRule>
  </conditionalFormatting>
  <conditionalFormatting sqref="D18">
    <cfRule type="cellIs" dxfId="338" priority="185" stopIfTrue="1" operator="greaterThan">
      <formula>$C$18</formula>
    </cfRule>
  </conditionalFormatting>
  <conditionalFormatting sqref="D19">
    <cfRule type="cellIs" dxfId="337" priority="184" stopIfTrue="1" operator="greaterThan">
      <formula>$C$19</formula>
    </cfRule>
  </conditionalFormatting>
  <conditionalFormatting sqref="D20">
    <cfRule type="cellIs" dxfId="336" priority="183" stopIfTrue="1" operator="greaterThan">
      <formula>$C$20</formula>
    </cfRule>
  </conditionalFormatting>
  <conditionalFormatting sqref="D21">
    <cfRule type="cellIs" dxfId="335" priority="182" stopIfTrue="1" operator="greaterThan">
      <formula>$C$21</formula>
    </cfRule>
  </conditionalFormatting>
  <conditionalFormatting sqref="D23">
    <cfRule type="cellIs" dxfId="334" priority="99" stopIfTrue="1" operator="greaterThan">
      <formula>$C$23</formula>
    </cfRule>
  </conditionalFormatting>
  <conditionalFormatting sqref="D27">
    <cfRule type="cellIs" dxfId="333" priority="98" stopIfTrue="1" operator="greaterThan">
      <formula>$C$27</formula>
    </cfRule>
  </conditionalFormatting>
  <conditionalFormatting sqref="D28">
    <cfRule type="cellIs" dxfId="332" priority="97" stopIfTrue="1" operator="greaterThan">
      <formula>$C$28</formula>
    </cfRule>
  </conditionalFormatting>
  <conditionalFormatting sqref="D30">
    <cfRule type="cellIs" dxfId="331" priority="96" stopIfTrue="1" operator="greaterThan">
      <formula>$C$30</formula>
    </cfRule>
  </conditionalFormatting>
  <conditionalFormatting sqref="D31">
    <cfRule type="cellIs" dxfId="330" priority="95" stopIfTrue="1" operator="greaterThan">
      <formula>$C$31</formula>
    </cfRule>
  </conditionalFormatting>
  <conditionalFormatting sqref="D33">
    <cfRule type="cellIs" dxfId="329" priority="94" stopIfTrue="1" operator="greaterThan">
      <formula>$C$33</formula>
    </cfRule>
  </conditionalFormatting>
  <conditionalFormatting sqref="D34">
    <cfRule type="cellIs" dxfId="328" priority="56" stopIfTrue="1" operator="greaterThan">
      <formula>$C$34</formula>
    </cfRule>
  </conditionalFormatting>
  <conditionalFormatting sqref="D35">
    <cfRule type="cellIs" dxfId="327" priority="55" stopIfTrue="1" operator="greaterThan">
      <formula>$C$35</formula>
    </cfRule>
  </conditionalFormatting>
  <conditionalFormatting sqref="D36">
    <cfRule type="cellIs" dxfId="326" priority="54" stopIfTrue="1" operator="greaterThan">
      <formula>$C$36</formula>
    </cfRule>
  </conditionalFormatting>
  <conditionalFormatting sqref="D37">
    <cfRule type="cellIs" dxfId="325" priority="53" stopIfTrue="1" operator="greaterThan">
      <formula>$C$37</formula>
    </cfRule>
  </conditionalFormatting>
  <conditionalFormatting sqref="D38">
    <cfRule type="cellIs" dxfId="324" priority="57" stopIfTrue="1" operator="greaterThan">
      <formula>$C$38</formula>
    </cfRule>
  </conditionalFormatting>
  <conditionalFormatting sqref="D39">
    <cfRule type="cellIs" dxfId="323" priority="181" stopIfTrue="1" operator="greaterThan">
      <formula>$C$39</formula>
    </cfRule>
  </conditionalFormatting>
  <conditionalFormatting sqref="D41">
    <cfRule type="cellIs" dxfId="322" priority="180" stopIfTrue="1" operator="greaterThan">
      <formula>$C$41</formula>
    </cfRule>
  </conditionalFormatting>
  <conditionalFormatting sqref="D48">
    <cfRule type="cellIs" dxfId="321" priority="179" stopIfTrue="1" operator="greaterThan">
      <formula>$C$48</formula>
    </cfRule>
  </conditionalFormatting>
  <conditionalFormatting sqref="H7">
    <cfRule type="cellIs" dxfId="320" priority="178" stopIfTrue="1" operator="greaterThan">
      <formula>$G$7</formula>
    </cfRule>
  </conditionalFormatting>
  <conditionalFormatting sqref="H8">
    <cfRule type="cellIs" dxfId="319" priority="177" stopIfTrue="1" operator="greaterThan">
      <formula>$G$8</formula>
    </cfRule>
  </conditionalFormatting>
  <conditionalFormatting sqref="H9">
    <cfRule type="cellIs" dxfId="318" priority="176" stopIfTrue="1" operator="greaterThan">
      <formula>$G$9</formula>
    </cfRule>
  </conditionalFormatting>
  <conditionalFormatting sqref="H10">
    <cfRule type="cellIs" dxfId="317" priority="175" stopIfTrue="1" operator="greaterThan">
      <formula>$G$10</formula>
    </cfRule>
  </conditionalFormatting>
  <conditionalFormatting sqref="H12">
    <cfRule type="cellIs" dxfId="316" priority="52" stopIfTrue="1" operator="greaterThan">
      <formula>$G$12</formula>
    </cfRule>
  </conditionalFormatting>
  <conditionalFormatting sqref="H20">
    <cfRule type="cellIs" dxfId="315" priority="93" stopIfTrue="1" operator="greaterThan">
      <formula>$G$20</formula>
    </cfRule>
  </conditionalFormatting>
  <conditionalFormatting sqref="H21">
    <cfRule type="cellIs" dxfId="314" priority="92" stopIfTrue="1" operator="greaterThan">
      <formula>$G$21</formula>
    </cfRule>
  </conditionalFormatting>
  <conditionalFormatting sqref="H22">
    <cfRule type="cellIs" dxfId="313" priority="91" stopIfTrue="1" operator="greaterThan">
      <formula>$G$22</formula>
    </cfRule>
  </conditionalFormatting>
  <conditionalFormatting sqref="H23">
    <cfRule type="cellIs" dxfId="312" priority="90" stopIfTrue="1" operator="greaterThan">
      <formula>$G$23</formula>
    </cfRule>
  </conditionalFormatting>
  <conditionalFormatting sqref="H24">
    <cfRule type="cellIs" dxfId="311" priority="89" stopIfTrue="1" operator="greaterThan">
      <formula>$G$24</formula>
    </cfRule>
  </conditionalFormatting>
  <conditionalFormatting sqref="H25">
    <cfRule type="cellIs" dxfId="310" priority="88" stopIfTrue="1" operator="greaterThan">
      <formula>$G$25</formula>
    </cfRule>
  </conditionalFormatting>
  <conditionalFormatting sqref="H26">
    <cfRule type="cellIs" dxfId="309" priority="87" stopIfTrue="1" operator="greaterThan">
      <formula>$G$26</formula>
    </cfRule>
  </conditionalFormatting>
  <conditionalFormatting sqref="H27">
    <cfRule type="cellIs" dxfId="308" priority="86" stopIfTrue="1" operator="greaterThan">
      <formula>$G$27</formula>
    </cfRule>
  </conditionalFormatting>
  <conditionalFormatting sqref="H28">
    <cfRule type="cellIs" dxfId="307" priority="85" stopIfTrue="1" operator="greaterThan">
      <formula>$G$28</formula>
    </cfRule>
  </conditionalFormatting>
  <conditionalFormatting sqref="H29">
    <cfRule type="cellIs" dxfId="306" priority="84" stopIfTrue="1" operator="greaterThan">
      <formula>$G$29</formula>
    </cfRule>
  </conditionalFormatting>
  <conditionalFormatting sqref="H30">
    <cfRule type="cellIs" dxfId="305" priority="83" stopIfTrue="1" operator="greaterThan">
      <formula>$G$30</formula>
    </cfRule>
  </conditionalFormatting>
  <conditionalFormatting sqref="H31">
    <cfRule type="cellIs" dxfId="304" priority="82" stopIfTrue="1" operator="greaterThan">
      <formula>$G$31</formula>
    </cfRule>
  </conditionalFormatting>
  <conditionalFormatting sqref="H32">
    <cfRule type="cellIs" dxfId="303" priority="81" stopIfTrue="1" operator="greaterThan">
      <formula>$G$32</formula>
    </cfRule>
  </conditionalFormatting>
  <conditionalFormatting sqref="H33">
    <cfRule type="cellIs" dxfId="302" priority="80" stopIfTrue="1" operator="greaterThan">
      <formula>$G$33</formula>
    </cfRule>
  </conditionalFormatting>
  <conditionalFormatting sqref="H34">
    <cfRule type="cellIs" dxfId="301" priority="79" stopIfTrue="1" operator="greaterThan">
      <formula>$G$34</formula>
    </cfRule>
  </conditionalFormatting>
  <conditionalFormatting sqref="H35">
    <cfRule type="cellIs" dxfId="300" priority="78" stopIfTrue="1" operator="greaterThan">
      <formula>$G$35</formula>
    </cfRule>
  </conditionalFormatting>
  <conditionalFormatting sqref="H36">
    <cfRule type="cellIs" dxfId="299" priority="77" stopIfTrue="1" operator="greaterThan">
      <formula>$G$36</formula>
    </cfRule>
  </conditionalFormatting>
  <conditionalFormatting sqref="H37">
    <cfRule type="cellIs" dxfId="298" priority="76" stopIfTrue="1" operator="greaterThan">
      <formula>$G$37</formula>
    </cfRule>
  </conditionalFormatting>
  <conditionalFormatting sqref="H38">
    <cfRule type="cellIs" dxfId="297" priority="75" stopIfTrue="1" operator="greaterThan">
      <formula>$G$38</formula>
    </cfRule>
  </conditionalFormatting>
  <conditionalFormatting sqref="H41">
    <cfRule type="cellIs" dxfId="296" priority="174" stopIfTrue="1" operator="greaterThan">
      <formula>$G$41</formula>
    </cfRule>
  </conditionalFormatting>
  <conditionalFormatting sqref="H48">
    <cfRule type="cellIs" dxfId="295" priority="173" stopIfTrue="1" operator="greaterThan">
      <formula>$G$48</formula>
    </cfRule>
  </conditionalFormatting>
  <conditionalFormatting sqref="L8">
    <cfRule type="cellIs" dxfId="294" priority="74" stopIfTrue="1" operator="greaterThan">
      <formula>$K$8</formula>
    </cfRule>
  </conditionalFormatting>
  <conditionalFormatting sqref="L9">
    <cfRule type="cellIs" dxfId="293" priority="73" stopIfTrue="1" operator="greaterThan">
      <formula>$K$9</formula>
    </cfRule>
  </conditionalFormatting>
  <conditionalFormatting sqref="L10">
    <cfRule type="cellIs" dxfId="292" priority="72" stopIfTrue="1" operator="greaterThan">
      <formula>$K$10</formula>
    </cfRule>
  </conditionalFormatting>
  <conditionalFormatting sqref="L11">
    <cfRule type="cellIs" dxfId="291" priority="71" stopIfTrue="1" operator="greaterThan">
      <formula>$K$11</formula>
    </cfRule>
  </conditionalFormatting>
  <conditionalFormatting sqref="L12">
    <cfRule type="cellIs" dxfId="290" priority="70" stopIfTrue="1" operator="greaterThan">
      <formula>$K$12</formula>
    </cfRule>
  </conditionalFormatting>
  <conditionalFormatting sqref="L13">
    <cfRule type="cellIs" dxfId="289" priority="69" stopIfTrue="1" operator="greaterThan">
      <formula>$K$13</formula>
    </cfRule>
  </conditionalFormatting>
  <conditionalFormatting sqref="L14">
    <cfRule type="cellIs" dxfId="288" priority="68" stopIfTrue="1" operator="greaterThan">
      <formula>$K$14</formula>
    </cfRule>
  </conditionalFormatting>
  <conditionalFormatting sqref="L15">
    <cfRule type="cellIs" dxfId="287" priority="67" stopIfTrue="1" operator="greaterThan">
      <formula>$K$15</formula>
    </cfRule>
  </conditionalFormatting>
  <conditionalFormatting sqref="L16">
    <cfRule type="cellIs" dxfId="286" priority="66" stopIfTrue="1" operator="greaterThan">
      <formula>$K$16</formula>
    </cfRule>
  </conditionalFormatting>
  <conditionalFormatting sqref="L17">
    <cfRule type="cellIs" dxfId="285" priority="65" stopIfTrue="1" operator="greaterThan">
      <formula>$K$17</formula>
    </cfRule>
  </conditionalFormatting>
  <conditionalFormatting sqref="L18">
    <cfRule type="cellIs" dxfId="284" priority="64" stopIfTrue="1" operator="greaterThan">
      <formula>$K$18</formula>
    </cfRule>
  </conditionalFormatting>
  <conditionalFormatting sqref="L19">
    <cfRule type="cellIs" dxfId="283" priority="63" stopIfTrue="1" operator="greaterThan">
      <formula>$K$19</formula>
    </cfRule>
  </conditionalFormatting>
  <conditionalFormatting sqref="L20">
    <cfRule type="cellIs" dxfId="282" priority="62" stopIfTrue="1" operator="greaterThan">
      <formula>$K$20</formula>
    </cfRule>
  </conditionalFormatting>
  <conditionalFormatting sqref="L21">
    <cfRule type="cellIs" dxfId="281" priority="61" stopIfTrue="1" operator="greaterThan">
      <formula>$K$21</formula>
    </cfRule>
  </conditionalFormatting>
  <conditionalFormatting sqref="L22">
    <cfRule type="cellIs" dxfId="280" priority="60" stopIfTrue="1" operator="greaterThan">
      <formula>$K$22</formula>
    </cfRule>
  </conditionalFormatting>
  <conditionalFormatting sqref="L23">
    <cfRule type="cellIs" dxfId="279" priority="8" stopIfTrue="1" operator="greaterThan">
      <formula>$K$19</formula>
    </cfRule>
  </conditionalFormatting>
  <conditionalFormatting sqref="L24">
    <cfRule type="cellIs" dxfId="278" priority="7" stopIfTrue="1" operator="greaterThan">
      <formula>$K$20</formula>
    </cfRule>
  </conditionalFormatting>
  <conditionalFormatting sqref="L25">
    <cfRule type="cellIs" dxfId="277" priority="6" stopIfTrue="1" operator="greaterThan">
      <formula>$K$21</formula>
    </cfRule>
  </conditionalFormatting>
  <conditionalFormatting sqref="L26">
    <cfRule type="cellIs" dxfId="276" priority="12" stopIfTrue="1" operator="greaterThan">
      <formula>$K$26</formula>
    </cfRule>
  </conditionalFormatting>
  <conditionalFormatting sqref="L31:L32">
    <cfRule type="cellIs" dxfId="275" priority="11" stopIfTrue="1" operator="greaterThan">
      <formula>$O$34</formula>
    </cfRule>
  </conditionalFormatting>
  <conditionalFormatting sqref="L33">
    <cfRule type="cellIs" dxfId="274" priority="10" stopIfTrue="1" operator="greaterThan">
      <formula>$O$37</formula>
    </cfRule>
  </conditionalFormatting>
  <conditionalFormatting sqref="L39">
    <cfRule type="cellIs" dxfId="273" priority="172" stopIfTrue="1" operator="greaterThan">
      <formula>$K$39</formula>
    </cfRule>
  </conditionalFormatting>
  <conditionalFormatting sqref="L42:L44">
    <cfRule type="cellIs" dxfId="272" priority="171" stopIfTrue="1" operator="greaterThan">
      <formula>$K42</formula>
    </cfRule>
  </conditionalFormatting>
  <conditionalFormatting sqref="L45">
    <cfRule type="cellIs" dxfId="271" priority="101" stopIfTrue="1" operator="greaterThan">
      <formula>$K$45</formula>
    </cfRule>
  </conditionalFormatting>
  <conditionalFormatting sqref="L48">
    <cfRule type="cellIs" dxfId="270" priority="170" stopIfTrue="1" operator="greaterThan">
      <formula>$K48</formula>
    </cfRule>
  </conditionalFormatting>
  <conditionalFormatting sqref="P7">
    <cfRule type="cellIs" dxfId="269" priority="169" stopIfTrue="1" operator="greaterThan">
      <formula>$O$7</formula>
    </cfRule>
  </conditionalFormatting>
  <conditionalFormatting sqref="P8">
    <cfRule type="cellIs" dxfId="268" priority="168" stopIfTrue="1" operator="greaterThan">
      <formula>$O$8</formula>
    </cfRule>
  </conditionalFormatting>
  <conditionalFormatting sqref="P9">
    <cfRule type="cellIs" dxfId="267" priority="167" stopIfTrue="1" operator="greaterThan">
      <formula>$O$9</formula>
    </cfRule>
  </conditionalFormatting>
  <conditionalFormatting sqref="P10">
    <cfRule type="cellIs" dxfId="266" priority="166" stopIfTrue="1" operator="greaterThan">
      <formula>$O$10</formula>
    </cfRule>
  </conditionalFormatting>
  <conditionalFormatting sqref="P11">
    <cfRule type="cellIs" dxfId="265" priority="165" stopIfTrue="1" operator="greaterThan">
      <formula>$O$11</formula>
    </cfRule>
  </conditionalFormatting>
  <conditionalFormatting sqref="P12">
    <cfRule type="cellIs" dxfId="264" priority="164" stopIfTrue="1" operator="greaterThan">
      <formula>$O$12</formula>
    </cfRule>
  </conditionalFormatting>
  <conditionalFormatting sqref="P13">
    <cfRule type="cellIs" dxfId="263" priority="163" stopIfTrue="1" operator="greaterThan">
      <formula>$O$13</formula>
    </cfRule>
  </conditionalFormatting>
  <conditionalFormatting sqref="P14">
    <cfRule type="cellIs" dxfId="262" priority="162" stopIfTrue="1" operator="greaterThan">
      <formula>$O$14</formula>
    </cfRule>
  </conditionalFormatting>
  <conditionalFormatting sqref="P15">
    <cfRule type="cellIs" dxfId="261" priority="161" stopIfTrue="1" operator="greaterThan">
      <formula>$O$15</formula>
    </cfRule>
  </conditionalFormatting>
  <conditionalFormatting sqref="P16">
    <cfRule type="cellIs" dxfId="260" priority="160" stopIfTrue="1" operator="greaterThan">
      <formula>$O$16</formula>
    </cfRule>
  </conditionalFormatting>
  <conditionalFormatting sqref="P17">
    <cfRule type="cellIs" dxfId="259" priority="159" stopIfTrue="1" operator="greaterThan">
      <formula>$O$17</formula>
    </cfRule>
  </conditionalFormatting>
  <conditionalFormatting sqref="P18">
    <cfRule type="cellIs" dxfId="258" priority="158" stopIfTrue="1" operator="greaterThan">
      <formula>$O$18</formula>
    </cfRule>
  </conditionalFormatting>
  <conditionalFormatting sqref="P19">
    <cfRule type="cellIs" dxfId="257" priority="157" stopIfTrue="1" operator="greaterThan">
      <formula>$O$19</formula>
    </cfRule>
  </conditionalFormatting>
  <conditionalFormatting sqref="P20">
    <cfRule type="cellIs" dxfId="256" priority="156" stopIfTrue="1" operator="greaterThan">
      <formula>$O$20</formula>
    </cfRule>
  </conditionalFormatting>
  <conditionalFormatting sqref="P21">
    <cfRule type="cellIs" dxfId="255" priority="155" stopIfTrue="1" operator="greaterThan">
      <formula>$O$21</formula>
    </cfRule>
  </conditionalFormatting>
  <conditionalFormatting sqref="P22:P23">
    <cfRule type="cellIs" dxfId="254" priority="154" stopIfTrue="1" operator="greaterThan">
      <formula>$O$22</formula>
    </cfRule>
  </conditionalFormatting>
  <conditionalFormatting sqref="P24">
    <cfRule type="cellIs" dxfId="253" priority="100" stopIfTrue="1" operator="greaterThan">
      <formula>$O$24</formula>
    </cfRule>
  </conditionalFormatting>
  <conditionalFormatting sqref="P25">
    <cfRule type="cellIs" dxfId="252" priority="153" stopIfTrue="1" operator="greaterThan">
      <formula>$O$25</formula>
    </cfRule>
  </conditionalFormatting>
  <conditionalFormatting sqref="P26">
    <cfRule type="cellIs" dxfId="251" priority="152" stopIfTrue="1" operator="greaterThan">
      <formula>$O$26</formula>
    </cfRule>
  </conditionalFormatting>
  <conditionalFormatting sqref="P27">
    <cfRule type="cellIs" dxfId="250" priority="151" stopIfTrue="1" operator="greaterThan">
      <formula>$O$27</formula>
    </cfRule>
  </conditionalFormatting>
  <conditionalFormatting sqref="P28">
    <cfRule type="cellIs" dxfId="249" priority="150" stopIfTrue="1" operator="greaterThan">
      <formula>$O$28</formula>
    </cfRule>
  </conditionalFormatting>
  <conditionalFormatting sqref="P29">
    <cfRule type="cellIs" dxfId="248" priority="149" stopIfTrue="1" operator="greaterThan">
      <formula>$O$29</formula>
    </cfRule>
  </conditionalFormatting>
  <conditionalFormatting sqref="P30">
    <cfRule type="cellIs" dxfId="247" priority="148" stopIfTrue="1" operator="greaterThan">
      <formula>$O$30</formula>
    </cfRule>
  </conditionalFormatting>
  <conditionalFormatting sqref="P32">
    <cfRule type="cellIs" dxfId="246" priority="147" stopIfTrue="1" operator="greaterThan">
      <formula>$O$32</formula>
    </cfRule>
  </conditionalFormatting>
  <conditionalFormatting sqref="P33">
    <cfRule type="cellIs" dxfId="245" priority="146" stopIfTrue="1" operator="greaterThan">
      <formula>$O$33</formula>
    </cfRule>
  </conditionalFormatting>
  <conditionalFormatting sqref="P34">
    <cfRule type="cellIs" dxfId="244" priority="145" stopIfTrue="1" operator="greaterThan">
      <formula>$O$34</formula>
    </cfRule>
  </conditionalFormatting>
  <conditionalFormatting sqref="P35">
    <cfRule type="cellIs" dxfId="243" priority="9" stopIfTrue="1" operator="greaterThan">
      <formula>$K$23</formula>
    </cfRule>
  </conditionalFormatting>
  <conditionalFormatting sqref="P41 P43:P47">
    <cfRule type="cellIs" dxfId="242" priority="114" stopIfTrue="1" operator="greaterThan">
      <formula>$O41</formula>
    </cfRule>
  </conditionalFormatting>
  <conditionalFormatting sqref="T7">
    <cfRule type="cellIs" dxfId="241" priority="143" stopIfTrue="1" operator="greaterThan">
      <formula>$S$7</formula>
    </cfRule>
  </conditionalFormatting>
  <conditionalFormatting sqref="T8">
    <cfRule type="cellIs" dxfId="240" priority="102" stopIfTrue="1" operator="greaterThan">
      <formula>$S$8</formula>
    </cfRule>
  </conditionalFormatting>
  <conditionalFormatting sqref="T9">
    <cfRule type="cellIs" dxfId="239" priority="142" stopIfTrue="1" operator="greaterThan">
      <formula>$S$9</formula>
    </cfRule>
  </conditionalFormatting>
  <conditionalFormatting sqref="T10">
    <cfRule type="cellIs" dxfId="238" priority="141" stopIfTrue="1" operator="greaterThan">
      <formula>$S$10</formula>
    </cfRule>
  </conditionalFormatting>
  <conditionalFormatting sqref="T11">
    <cfRule type="cellIs" dxfId="237" priority="140" stopIfTrue="1" operator="greaterThan">
      <formula>$S$11</formula>
    </cfRule>
  </conditionalFormatting>
  <conditionalFormatting sqref="T12">
    <cfRule type="cellIs" dxfId="236" priority="139" stopIfTrue="1" operator="greaterThan">
      <formula>$S$12</formula>
    </cfRule>
  </conditionalFormatting>
  <conditionalFormatting sqref="T13">
    <cfRule type="cellIs" dxfId="235" priority="138" stopIfTrue="1" operator="greaterThan">
      <formula>$S$13</formula>
    </cfRule>
  </conditionalFormatting>
  <conditionalFormatting sqref="T14">
    <cfRule type="cellIs" dxfId="234" priority="137" stopIfTrue="1" operator="greaterThan">
      <formula>$S$14</formula>
    </cfRule>
  </conditionalFormatting>
  <conditionalFormatting sqref="T15">
    <cfRule type="cellIs" dxfId="233" priority="136" stopIfTrue="1" operator="greaterThan">
      <formula>$S$15</formula>
    </cfRule>
  </conditionalFormatting>
  <conditionalFormatting sqref="T16">
    <cfRule type="cellIs" dxfId="232" priority="135" stopIfTrue="1" operator="greaterThan">
      <formula>$S$16</formula>
    </cfRule>
  </conditionalFormatting>
  <conditionalFormatting sqref="T17">
    <cfRule type="cellIs" dxfId="231" priority="134" stopIfTrue="1" operator="greaterThan">
      <formula>$S$17</formula>
    </cfRule>
  </conditionalFormatting>
  <conditionalFormatting sqref="T18">
    <cfRule type="cellIs" dxfId="230" priority="133" stopIfTrue="1" operator="greaterThan">
      <formula>$S$18</formula>
    </cfRule>
  </conditionalFormatting>
  <conditionalFormatting sqref="T19">
    <cfRule type="cellIs" dxfId="229" priority="132" stopIfTrue="1" operator="greaterThan">
      <formula>$S$19</formula>
    </cfRule>
  </conditionalFormatting>
  <conditionalFormatting sqref="T21:T22">
    <cfRule type="cellIs" dxfId="228" priority="130" stopIfTrue="1" operator="greaterThan">
      <formula>$S$21</formula>
    </cfRule>
  </conditionalFormatting>
  <conditionalFormatting sqref="T22">
    <cfRule type="cellIs" dxfId="227" priority="129" stopIfTrue="1" operator="greaterThan">
      <formula>S$22</formula>
    </cfRule>
  </conditionalFormatting>
  <conditionalFormatting sqref="T23">
    <cfRule type="cellIs" dxfId="226" priority="128" stopIfTrue="1" operator="greaterThan">
      <formula>$S$23</formula>
    </cfRule>
  </conditionalFormatting>
  <conditionalFormatting sqref="T24">
    <cfRule type="cellIs" dxfId="225" priority="127" stopIfTrue="1" operator="greaterThan">
      <formula>$S$24</formula>
    </cfRule>
  </conditionalFormatting>
  <conditionalFormatting sqref="T25">
    <cfRule type="cellIs" dxfId="224" priority="126" stopIfTrue="1" operator="greaterThan">
      <formula>$S$25</formula>
    </cfRule>
  </conditionalFormatting>
  <conditionalFormatting sqref="T26">
    <cfRule type="cellIs" dxfId="223" priority="125" stopIfTrue="1" operator="greaterThan">
      <formula>$S$26</formula>
    </cfRule>
  </conditionalFormatting>
  <conditionalFormatting sqref="T27">
    <cfRule type="cellIs" dxfId="222" priority="124" stopIfTrue="1" operator="greaterThan">
      <formula>$S$27</formula>
    </cfRule>
  </conditionalFormatting>
  <conditionalFormatting sqref="T28">
    <cfRule type="cellIs" dxfId="221" priority="123" stopIfTrue="1" operator="greaterThan">
      <formula>$S$28</formula>
    </cfRule>
  </conditionalFormatting>
  <conditionalFormatting sqref="T29">
    <cfRule type="cellIs" dxfId="220" priority="5" stopIfTrue="1" operator="greaterThan">
      <formula>$S$19</formula>
    </cfRule>
  </conditionalFormatting>
  <conditionalFormatting sqref="T30">
    <cfRule type="cellIs" dxfId="219" priority="121" stopIfTrue="1" operator="greaterThan">
      <formula>$S$30</formula>
    </cfRule>
  </conditionalFormatting>
  <conditionalFormatting sqref="T31">
    <cfRule type="cellIs" dxfId="218" priority="120" stopIfTrue="1" operator="greaterThan">
      <formula>$S$31</formula>
    </cfRule>
  </conditionalFormatting>
  <conditionalFormatting sqref="T32">
    <cfRule type="cellIs" dxfId="217" priority="119" stopIfTrue="1" operator="greaterThan">
      <formula>$S$32</formula>
    </cfRule>
  </conditionalFormatting>
  <conditionalFormatting sqref="T33">
    <cfRule type="cellIs" dxfId="216" priority="118" stopIfTrue="1" operator="greaterThan">
      <formula>$S$33</formula>
    </cfRule>
  </conditionalFormatting>
  <conditionalFormatting sqref="T34">
    <cfRule type="cellIs" dxfId="215" priority="117" stopIfTrue="1" operator="greaterThan">
      <formula>$S$34</formula>
    </cfRule>
  </conditionalFormatting>
  <conditionalFormatting sqref="T35">
    <cfRule type="cellIs" dxfId="214" priority="116" stopIfTrue="1" operator="greaterThan">
      <formula>$S$35</formula>
    </cfRule>
  </conditionalFormatting>
  <conditionalFormatting sqref="T39">
    <cfRule type="cellIs" dxfId="213" priority="115" stopIfTrue="1" operator="greaterThan">
      <formula>$S$39</formula>
    </cfRule>
  </conditionalFormatting>
  <conditionalFormatting sqref="T48">
    <cfRule type="cellIs" dxfId="212" priority="113" stopIfTrue="1" operator="greaterThan">
      <formula>$S48</formula>
    </cfRule>
  </conditionalFormatting>
  <conditionalFormatting sqref="X7">
    <cfRule type="cellIs" dxfId="211" priority="112" stopIfTrue="1" operator="greaterThan">
      <formula>$W$7</formula>
    </cfRule>
  </conditionalFormatting>
  <conditionalFormatting sqref="X8">
    <cfRule type="cellIs" dxfId="210" priority="111" stopIfTrue="1" operator="greaterThan">
      <formula>($X8:$X23)</formula>
    </cfRule>
    <cfRule type="cellIs" dxfId="209" priority="110" stopIfTrue="1" operator="greaterThan">
      <formula>$W$8</formula>
    </cfRule>
  </conditionalFormatting>
  <conditionalFormatting sqref="X9">
    <cfRule type="cellIs" dxfId="208" priority="197" stopIfTrue="1" operator="greaterThan">
      <formula>$W$9</formula>
    </cfRule>
  </conditionalFormatting>
  <conditionalFormatting sqref="X10">
    <cfRule type="cellIs" dxfId="207" priority="109" stopIfTrue="1" operator="greaterThan">
      <formula>$W$10</formula>
    </cfRule>
  </conditionalFormatting>
  <conditionalFormatting sqref="X11">
    <cfRule type="cellIs" dxfId="206" priority="108" stopIfTrue="1" operator="greaterThan">
      <formula>$W$11</formula>
    </cfRule>
  </conditionalFormatting>
  <conditionalFormatting sqref="X12">
    <cfRule type="cellIs" dxfId="205" priority="107" stopIfTrue="1" operator="greaterThan">
      <formula>$W$12</formula>
    </cfRule>
  </conditionalFormatting>
  <conditionalFormatting sqref="X13">
    <cfRule type="cellIs" dxfId="204" priority="50" stopIfTrue="1" operator="greaterThan">
      <formula>$W$13</formula>
    </cfRule>
  </conditionalFormatting>
  <conditionalFormatting sqref="X14">
    <cfRule type="cellIs" dxfId="203" priority="106" stopIfTrue="1" operator="greaterThan">
      <formula>$W$14</formula>
    </cfRule>
  </conditionalFormatting>
  <conditionalFormatting sqref="X15">
    <cfRule type="cellIs" dxfId="202" priority="198" stopIfTrue="1" operator="greaterThan">
      <formula>$W$15</formula>
    </cfRule>
  </conditionalFormatting>
  <conditionalFormatting sqref="X16">
    <cfRule type="cellIs" dxfId="201" priority="49" stopIfTrue="1" operator="greaterThan">
      <formula>$W$16</formula>
    </cfRule>
  </conditionalFormatting>
  <conditionalFormatting sqref="X17">
    <cfRule type="cellIs" dxfId="200" priority="48" stopIfTrue="1" operator="greaterThan">
      <formula>$W$17</formula>
    </cfRule>
  </conditionalFormatting>
  <conditionalFormatting sqref="X18">
    <cfRule type="cellIs" dxfId="199" priority="47" stopIfTrue="1" operator="greaterThan">
      <formula>$W$18</formula>
    </cfRule>
  </conditionalFormatting>
  <conditionalFormatting sqref="X19">
    <cfRule type="cellIs" dxfId="198" priority="46" stopIfTrue="1" operator="greaterThan">
      <formula>$W$19</formula>
    </cfRule>
  </conditionalFormatting>
  <conditionalFormatting sqref="X20">
    <cfRule type="cellIs" dxfId="197" priority="45" stopIfTrue="1" operator="greaterThan">
      <formula>$W$20</formula>
    </cfRule>
  </conditionalFormatting>
  <conditionalFormatting sqref="X21">
    <cfRule type="cellIs" dxfId="196" priority="44" stopIfTrue="1" operator="greaterThan">
      <formula>$W$21</formula>
    </cfRule>
  </conditionalFormatting>
  <conditionalFormatting sqref="X22">
    <cfRule type="cellIs" dxfId="195" priority="43" stopIfTrue="1" operator="greaterThan">
      <formula>$W$22</formula>
    </cfRule>
  </conditionalFormatting>
  <conditionalFormatting sqref="X23">
    <cfRule type="cellIs" dxfId="194" priority="42" stopIfTrue="1" operator="greaterThan">
      <formula>$W$23</formula>
    </cfRule>
  </conditionalFormatting>
  <conditionalFormatting sqref="X24">
    <cfRule type="cellIs" dxfId="193" priority="41" stopIfTrue="1" operator="greaterThan">
      <formula>$W$24</formula>
    </cfRule>
  </conditionalFormatting>
  <conditionalFormatting sqref="X25">
    <cfRule type="cellIs" dxfId="192" priority="40" stopIfTrue="1" operator="greaterThan">
      <formula>$W$25</formula>
    </cfRule>
  </conditionalFormatting>
  <conditionalFormatting sqref="X26">
    <cfRule type="cellIs" dxfId="191" priority="38" stopIfTrue="1" operator="greaterThan">
      <formula>$W$26</formula>
    </cfRule>
  </conditionalFormatting>
  <conditionalFormatting sqref="X27">
    <cfRule type="cellIs" dxfId="190" priority="37" stopIfTrue="1" operator="greaterThan">
      <formula>$W$27</formula>
    </cfRule>
  </conditionalFormatting>
  <conditionalFormatting sqref="X28">
    <cfRule type="cellIs" dxfId="189" priority="36" stopIfTrue="1" operator="greaterThan">
      <formula>$W$28</formula>
    </cfRule>
  </conditionalFormatting>
  <conditionalFormatting sqref="X29">
    <cfRule type="cellIs" dxfId="188" priority="35" stopIfTrue="1" operator="greaterThan">
      <formula>$W$29</formula>
    </cfRule>
  </conditionalFormatting>
  <conditionalFormatting sqref="X30">
    <cfRule type="cellIs" dxfId="187" priority="34" stopIfTrue="1" operator="greaterThan">
      <formula>$W$30</formula>
    </cfRule>
  </conditionalFormatting>
  <conditionalFormatting sqref="X31">
    <cfRule type="cellIs" dxfId="186" priority="33" stopIfTrue="1" operator="greaterThan">
      <formula>$W$31</formula>
    </cfRule>
  </conditionalFormatting>
  <conditionalFormatting sqref="X32">
    <cfRule type="cellIs" dxfId="185" priority="32" stopIfTrue="1" operator="greaterThan">
      <formula>$W$32</formula>
    </cfRule>
  </conditionalFormatting>
  <conditionalFormatting sqref="X33">
    <cfRule type="cellIs" dxfId="184" priority="31" stopIfTrue="1" operator="greaterThan">
      <formula>$W$33</formula>
    </cfRule>
  </conditionalFormatting>
  <conditionalFormatting sqref="X39">
    <cfRule type="cellIs" dxfId="183" priority="30" stopIfTrue="1" operator="greaterThan">
      <formula>$W$39</formula>
    </cfRule>
  </conditionalFormatting>
  <conditionalFormatting sqref="X41">
    <cfRule type="cellIs" dxfId="182" priority="29" stopIfTrue="1" operator="greaterThan">
      <formula>$W$41</formula>
    </cfRule>
  </conditionalFormatting>
  <conditionalFormatting sqref="X42">
    <cfRule type="cellIs" dxfId="181" priority="28" stopIfTrue="1" operator="greaterThan">
      <formula>$W$42</formula>
    </cfRule>
  </conditionalFormatting>
  <conditionalFormatting sqref="X43">
    <cfRule type="cellIs" dxfId="180" priority="3" operator="greaterThan">
      <formula>$W$43</formula>
    </cfRule>
  </conditionalFormatting>
  <conditionalFormatting sqref="X44">
    <cfRule type="cellIs" dxfId="179" priority="4" stopIfTrue="1" operator="greaterThan">
      <formula>$W$44</formula>
    </cfRule>
  </conditionalFormatting>
  <conditionalFormatting sqref="X45">
    <cfRule type="cellIs" dxfId="178" priority="2" operator="greaterThan">
      <formula>$W$45</formula>
    </cfRule>
  </conditionalFormatting>
  <conditionalFormatting sqref="X46">
    <cfRule type="cellIs" dxfId="177" priority="1" operator="greaterThan">
      <formula>$W$46</formula>
    </cfRule>
  </conditionalFormatting>
  <conditionalFormatting sqref="X48">
    <cfRule type="cellIs" dxfId="176" priority="25" stopIfTrue="1" operator="greaterThan">
      <formula>$W$48</formula>
    </cfRule>
  </conditionalFormatting>
  <conditionalFormatting sqref="AB7:AB19">
    <cfRule type="cellIs" dxfId="175" priority="105" stopIfTrue="1" operator="greaterThan">
      <formula>$AA7</formula>
    </cfRule>
  </conditionalFormatting>
  <conditionalFormatting sqref="AB20">
    <cfRule type="cellIs" dxfId="174" priority="22" stopIfTrue="1" operator="greaterThan">
      <formula>$AA$20</formula>
    </cfRule>
  </conditionalFormatting>
  <conditionalFormatting sqref="AB21">
    <cfRule type="cellIs" dxfId="173" priority="21" stopIfTrue="1" operator="greaterThan">
      <formula>$AA$21</formula>
    </cfRule>
  </conditionalFormatting>
  <conditionalFormatting sqref="AB22">
    <cfRule type="cellIs" dxfId="172" priority="20" stopIfTrue="1" operator="greaterThan">
      <formula>$AA$22</formula>
    </cfRule>
  </conditionalFormatting>
  <conditionalFormatting sqref="AB23">
    <cfRule type="cellIs" dxfId="171" priority="19" stopIfTrue="1" operator="greaterThan">
      <formula>$AA$23</formula>
    </cfRule>
  </conditionalFormatting>
  <conditionalFormatting sqref="AB24">
    <cfRule type="cellIs" dxfId="170" priority="18" stopIfTrue="1" operator="greaterThan">
      <formula>$AA$24</formula>
    </cfRule>
  </conditionalFormatting>
  <conditionalFormatting sqref="AB25">
    <cfRule type="cellIs" dxfId="169" priority="17" stopIfTrue="1" operator="greaterThan">
      <formula>$AA$25</formula>
    </cfRule>
  </conditionalFormatting>
  <conditionalFormatting sqref="AB26">
    <cfRule type="cellIs" dxfId="168" priority="16" stopIfTrue="1" operator="greaterThan">
      <formula>$AA$26</formula>
    </cfRule>
  </conditionalFormatting>
  <conditionalFormatting sqref="AB27">
    <cfRule type="cellIs" dxfId="167" priority="15" stopIfTrue="1" operator="greaterThan">
      <formula>$AA$27</formula>
    </cfRule>
  </conditionalFormatting>
  <conditionalFormatting sqref="AB28">
    <cfRule type="cellIs" dxfId="166" priority="14" stopIfTrue="1" operator="greaterThan">
      <formula>$AA$28</formula>
    </cfRule>
  </conditionalFormatting>
  <conditionalFormatting sqref="AB39">
    <cfRule type="cellIs" dxfId="165" priority="51" stopIfTrue="1" operator="greaterThan">
      <formula>$AA$39</formula>
    </cfRule>
  </conditionalFormatting>
  <conditionalFormatting sqref="AB41">
    <cfRule type="cellIs" dxfId="164" priority="23" stopIfTrue="1" operator="greaterThan">
      <formula>$AA$41</formula>
    </cfRule>
  </conditionalFormatting>
  <conditionalFormatting sqref="AB42">
    <cfRule type="cellIs" dxfId="163" priority="104" stopIfTrue="1" operator="greaterThan">
      <formula>$AA42</formula>
    </cfRule>
  </conditionalFormatting>
  <conditionalFormatting sqref="AB48">
    <cfRule type="cellIs" dxfId="162" priority="103" stopIfTrue="1" operator="greaterThan">
      <formula>$AA48</formula>
    </cfRule>
    <cfRule type="cellIs" dxfId="161" priority="24" stopIfTrue="1" operator="greaterThan">
      <formula>$AA$48</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4163-F6BE-42FB-8B0A-BA821DB4CB99}">
  <sheetPr>
    <pageSetUpPr fitToPage="1"/>
  </sheetPr>
  <dimension ref="A1:AF79"/>
  <sheetViews>
    <sheetView showZeros="0" zoomScale="80" zoomScaleNormal="80" workbookViewId="0">
      <selection activeCell="W37" sqref="W37"/>
    </sheetView>
  </sheetViews>
  <sheetFormatPr defaultRowHeight="13.5"/>
  <cols>
    <col min="1" max="1" width="6.625" style="57" customWidth="1"/>
    <col min="2" max="2" width="10.125" style="57" customWidth="1"/>
    <col min="3" max="4" width="7.625" style="178" customWidth="1"/>
    <col min="5" max="5" width="1.875" style="178" customWidth="1"/>
    <col min="6" max="6" width="10.125" style="57" customWidth="1"/>
    <col min="7" max="8" width="7.625" style="178" customWidth="1"/>
    <col min="9" max="9" width="1.875" style="178" customWidth="1"/>
    <col min="10" max="10" width="10.125" style="57" customWidth="1"/>
    <col min="11" max="12" width="7.625" style="178" customWidth="1"/>
    <col min="13" max="13" width="1.875" style="178" customWidth="1"/>
    <col min="14" max="14" width="10.125" style="57" customWidth="1"/>
    <col min="15" max="16" width="7.625" style="178" customWidth="1"/>
    <col min="17" max="17" width="1.875" style="178" customWidth="1"/>
    <col min="18" max="18" width="10.125" style="57" customWidth="1"/>
    <col min="19" max="20" width="7.625" style="178" customWidth="1"/>
    <col min="21" max="21" width="1.875" style="178" customWidth="1"/>
    <col min="22" max="22" width="10.125" style="57" customWidth="1"/>
    <col min="23" max="24" width="7.625" style="178" customWidth="1"/>
    <col min="25" max="25" width="1.875" style="178" customWidth="1"/>
    <col min="26" max="26" width="10.125" style="57" customWidth="1"/>
    <col min="27" max="28" width="7.625" style="178" customWidth="1"/>
    <col min="29" max="29" width="1.875" style="57" customWidth="1"/>
    <col min="30" max="16384" width="9" style="57"/>
  </cols>
  <sheetData>
    <row r="1" spans="1:32" s="62" customFormat="1" ht="28.5" customHeight="1">
      <c r="B1" s="177" t="s">
        <v>187</v>
      </c>
      <c r="C1" s="183"/>
      <c r="D1" s="252" t="s">
        <v>127</v>
      </c>
      <c r="E1" s="252"/>
      <c r="G1" s="183"/>
      <c r="H1" s="183"/>
      <c r="I1" s="183"/>
      <c r="J1" s="175" t="s">
        <v>126</v>
      </c>
      <c r="K1" s="183"/>
      <c r="L1" s="183"/>
      <c r="M1" s="183"/>
      <c r="N1" s="64"/>
      <c r="O1" s="183"/>
      <c r="P1" s="183"/>
      <c r="Q1" s="183"/>
      <c r="S1" s="183"/>
      <c r="T1" s="183"/>
      <c r="U1" s="183"/>
      <c r="W1" s="405" t="s">
        <v>125</v>
      </c>
      <c r="X1" s="405"/>
      <c r="Y1" s="426">
        <f>石川県部数集計表!O22</f>
        <v>0</v>
      </c>
      <c r="Z1" s="426"/>
      <c r="AA1" s="426"/>
      <c r="AB1" s="426"/>
      <c r="AC1" s="426"/>
    </row>
    <row r="2" spans="1:32" s="62" customFormat="1" ht="27.75" customHeight="1">
      <c r="B2" s="408" t="s">
        <v>186</v>
      </c>
      <c r="C2" s="408"/>
      <c r="D2" s="402">
        <f>石川県部数集計表!C2</f>
        <v>0</v>
      </c>
      <c r="E2" s="403"/>
      <c r="F2" s="403"/>
      <c r="G2" s="403"/>
      <c r="H2" s="403"/>
      <c r="I2" s="404"/>
      <c r="J2" s="408" t="s">
        <v>185</v>
      </c>
      <c r="K2" s="408"/>
      <c r="L2" s="428">
        <f>石川県部数集計表!I2</f>
        <v>0</v>
      </c>
      <c r="M2" s="429"/>
      <c r="N2" s="429"/>
      <c r="O2" s="429"/>
      <c r="P2" s="429"/>
      <c r="Q2" s="430"/>
      <c r="R2" s="406" t="s">
        <v>184</v>
      </c>
      <c r="S2" s="407"/>
      <c r="T2" s="408">
        <f>石川県部数集計表!N2</f>
        <v>0</v>
      </c>
      <c r="U2" s="408"/>
      <c r="V2" s="408"/>
      <c r="W2" s="408" t="s">
        <v>123</v>
      </c>
      <c r="X2" s="408"/>
      <c r="Y2" s="426">
        <f>SUM(A24,A34,A49,A65)</f>
        <v>0</v>
      </c>
      <c r="Z2" s="426"/>
      <c r="AA2" s="426"/>
      <c r="AB2" s="426"/>
      <c r="AC2" s="426"/>
    </row>
    <row r="3" spans="1:32" s="62" customFormat="1" ht="27.75" customHeight="1">
      <c r="B3" s="410" t="s">
        <v>268</v>
      </c>
      <c r="C3" s="411"/>
      <c r="D3" s="402">
        <f>石川県部数集計表!C3</f>
        <v>0</v>
      </c>
      <c r="E3" s="403"/>
      <c r="F3" s="403"/>
      <c r="G3" s="403"/>
      <c r="H3" s="403"/>
      <c r="I3" s="404"/>
      <c r="J3" s="408" t="s">
        <v>122</v>
      </c>
      <c r="K3" s="408"/>
      <c r="L3" s="402">
        <f>石川県部数集計表!I3</f>
        <v>0</v>
      </c>
      <c r="M3" s="403"/>
      <c r="N3" s="403"/>
      <c r="O3" s="403"/>
      <c r="P3" s="403"/>
      <c r="Q3" s="404"/>
      <c r="R3" s="406" t="s">
        <v>266</v>
      </c>
      <c r="S3" s="407"/>
      <c r="T3" s="414"/>
      <c r="U3" s="414"/>
      <c r="V3" s="414"/>
      <c r="W3" s="414"/>
      <c r="X3" s="414"/>
      <c r="Y3" s="414"/>
      <c r="Z3" s="414"/>
      <c r="AA3" s="414"/>
      <c r="AB3" s="414"/>
      <c r="AC3" s="414"/>
    </row>
    <row r="4" spans="1:32" s="62" customFormat="1" ht="6.75" customHeight="1">
      <c r="C4" s="183"/>
      <c r="D4" s="183"/>
      <c r="E4" s="183"/>
      <c r="G4" s="183"/>
      <c r="H4" s="183"/>
      <c r="I4" s="183"/>
      <c r="K4" s="183"/>
      <c r="L4" s="183"/>
      <c r="M4" s="183"/>
      <c r="O4" s="183"/>
      <c r="P4" s="183"/>
      <c r="Q4" s="183"/>
      <c r="S4" s="183"/>
      <c r="T4" s="183"/>
      <c r="U4" s="183"/>
      <c r="W4" s="183"/>
      <c r="X4" s="183"/>
      <c r="Y4" s="183"/>
      <c r="AA4" s="183"/>
      <c r="AB4" s="183"/>
    </row>
    <row r="5" spans="1:32" s="62" customFormat="1" ht="25.5" customHeight="1">
      <c r="A5" s="83"/>
      <c r="B5" s="399" t="s">
        <v>403</v>
      </c>
      <c r="C5" s="400"/>
      <c r="D5" s="400"/>
      <c r="E5" s="401"/>
      <c r="F5" s="399" t="s">
        <v>404</v>
      </c>
      <c r="G5" s="400"/>
      <c r="H5" s="400"/>
      <c r="I5" s="401"/>
      <c r="J5" s="409" t="s">
        <v>405</v>
      </c>
      <c r="K5" s="409"/>
      <c r="L5" s="409"/>
      <c r="M5" s="409"/>
      <c r="N5" s="399" t="s">
        <v>407</v>
      </c>
      <c r="O5" s="400"/>
      <c r="P5" s="400"/>
      <c r="Q5" s="400"/>
      <c r="R5" s="400"/>
      <c r="S5" s="400"/>
      <c r="T5" s="400"/>
      <c r="U5" s="401"/>
      <c r="V5" s="409" t="s">
        <v>408</v>
      </c>
      <c r="W5" s="409"/>
      <c r="X5" s="409"/>
      <c r="Y5" s="409"/>
      <c r="Z5" s="409"/>
      <c r="AA5" s="409"/>
      <c r="AB5" s="409"/>
      <c r="AC5" s="409"/>
    </row>
    <row r="6" spans="1:32" s="189" customFormat="1" ht="13.5" customHeight="1">
      <c r="A6" s="310"/>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2" s="189" customFormat="1" ht="13.5" customHeight="1">
      <c r="A7" s="443" t="s">
        <v>413</v>
      </c>
      <c r="B7" s="200" t="s">
        <v>183</v>
      </c>
      <c r="C7" s="88">
        <v>480</v>
      </c>
      <c r="D7" s="99"/>
      <c r="E7" s="98"/>
      <c r="F7" s="249"/>
      <c r="G7" s="88"/>
      <c r="H7" s="99"/>
      <c r="I7" s="98"/>
      <c r="J7" s="251"/>
      <c r="K7" s="88"/>
      <c r="L7" s="193"/>
      <c r="M7" s="190"/>
      <c r="N7" s="200" t="s">
        <v>460</v>
      </c>
      <c r="O7" s="88">
        <v>3630</v>
      </c>
      <c r="P7" s="99"/>
      <c r="Q7" s="98"/>
      <c r="R7" s="200" t="s">
        <v>469</v>
      </c>
      <c r="S7" s="88">
        <v>2650</v>
      </c>
      <c r="T7" s="99"/>
      <c r="U7" s="98"/>
      <c r="V7" s="200" t="s">
        <v>182</v>
      </c>
      <c r="W7" s="103" t="s">
        <v>422</v>
      </c>
      <c r="X7" s="96"/>
      <c r="Y7" s="81"/>
      <c r="Z7" s="200" t="s">
        <v>583</v>
      </c>
      <c r="AA7" s="88">
        <v>640</v>
      </c>
      <c r="AB7" s="99"/>
      <c r="AC7" s="98"/>
      <c r="AD7" s="119" t="s">
        <v>68</v>
      </c>
      <c r="AE7" s="74"/>
      <c r="AF7" s="118"/>
    </row>
    <row r="8" spans="1:32" s="189" customFormat="1" ht="13.5" customHeight="1">
      <c r="A8" s="443"/>
      <c r="B8" s="200" t="s">
        <v>181</v>
      </c>
      <c r="C8" s="88">
        <v>190</v>
      </c>
      <c r="D8" s="99"/>
      <c r="E8" s="98"/>
      <c r="F8" s="94" t="s">
        <v>69</v>
      </c>
      <c r="G8" s="192"/>
      <c r="H8" s="191"/>
      <c r="I8" s="190"/>
      <c r="J8" s="94"/>
      <c r="K8" s="88">
        <v>0</v>
      </c>
      <c r="L8" s="99"/>
      <c r="M8" s="98"/>
      <c r="N8" s="200" t="s">
        <v>461</v>
      </c>
      <c r="O8" s="198" t="s">
        <v>71</v>
      </c>
      <c r="P8" s="91"/>
      <c r="Q8" s="98"/>
      <c r="R8" s="200" t="s">
        <v>470</v>
      </c>
      <c r="S8" s="88">
        <v>710</v>
      </c>
      <c r="T8" s="99"/>
      <c r="U8" s="98"/>
      <c r="V8" s="200" t="s">
        <v>378</v>
      </c>
      <c r="W8" s="88">
        <v>1130</v>
      </c>
      <c r="X8" s="99"/>
      <c r="Y8" s="98"/>
      <c r="Z8" s="200" t="s">
        <v>179</v>
      </c>
      <c r="AA8" s="88">
        <v>140</v>
      </c>
      <c r="AB8" s="99"/>
      <c r="AC8" s="98"/>
      <c r="AD8" s="119" t="s">
        <v>68</v>
      </c>
      <c r="AE8" s="74"/>
      <c r="AF8" s="118"/>
    </row>
    <row r="9" spans="1:32" s="189" customFormat="1" ht="13.5" customHeight="1">
      <c r="A9" s="443"/>
      <c r="B9" s="200" t="s">
        <v>180</v>
      </c>
      <c r="C9" s="88">
        <v>110</v>
      </c>
      <c r="D9" s="99"/>
      <c r="E9" s="98"/>
      <c r="F9" s="105"/>
      <c r="G9" s="192"/>
      <c r="H9" s="191"/>
      <c r="I9" s="190"/>
      <c r="J9" s="105"/>
      <c r="K9" s="88"/>
      <c r="L9" s="99"/>
      <c r="M9" s="98"/>
      <c r="N9" s="200" t="s">
        <v>462</v>
      </c>
      <c r="O9" s="88">
        <v>1290</v>
      </c>
      <c r="P9" s="99"/>
      <c r="Q9" s="98"/>
      <c r="R9" s="200" t="s">
        <v>471</v>
      </c>
      <c r="S9" s="88">
        <v>1150</v>
      </c>
      <c r="T9" s="99"/>
      <c r="U9" s="98"/>
      <c r="V9" s="200" t="s">
        <v>379</v>
      </c>
      <c r="W9" s="88">
        <v>900</v>
      </c>
      <c r="X9" s="99"/>
      <c r="Y9" s="98"/>
      <c r="Z9" s="200" t="s">
        <v>383</v>
      </c>
      <c r="AA9" s="88">
        <v>620</v>
      </c>
      <c r="AB9" s="99"/>
      <c r="AC9" s="98"/>
      <c r="AD9" s="119" t="s">
        <v>68</v>
      </c>
      <c r="AE9" s="74"/>
      <c r="AF9" s="118"/>
    </row>
    <row r="10" spans="1:32" s="189" customFormat="1" ht="13.5" customHeight="1">
      <c r="A10" s="443"/>
      <c r="B10" s="200" t="s">
        <v>179</v>
      </c>
      <c r="C10" s="88">
        <v>210</v>
      </c>
      <c r="D10" s="99"/>
      <c r="E10" s="98"/>
      <c r="F10" s="97"/>
      <c r="G10" s="192"/>
      <c r="H10" s="191"/>
      <c r="I10" s="190"/>
      <c r="J10" s="97"/>
      <c r="K10" s="88"/>
      <c r="L10" s="99"/>
      <c r="M10" s="98"/>
      <c r="N10" s="200" t="s">
        <v>178</v>
      </c>
      <c r="O10" s="88">
        <v>690</v>
      </c>
      <c r="P10" s="99"/>
      <c r="Q10" s="98"/>
      <c r="R10" s="200" t="s">
        <v>472</v>
      </c>
      <c r="S10" s="88">
        <v>1570</v>
      </c>
      <c r="T10" s="99"/>
      <c r="U10" s="98"/>
      <c r="V10" s="200" t="s">
        <v>380</v>
      </c>
      <c r="W10" s="88">
        <v>1240</v>
      </c>
      <c r="X10" s="99"/>
      <c r="Y10" s="98"/>
      <c r="Z10" s="94" t="s">
        <v>69</v>
      </c>
      <c r="AA10" s="88"/>
      <c r="AB10" s="87"/>
      <c r="AC10" s="190"/>
      <c r="AD10" s="119" t="s">
        <v>68</v>
      </c>
      <c r="AE10" s="74"/>
      <c r="AF10" s="118"/>
    </row>
    <row r="11" spans="1:32" s="189" customFormat="1" ht="13.5" customHeight="1">
      <c r="A11" s="443"/>
      <c r="B11" s="89"/>
      <c r="C11" s="192"/>
      <c r="D11" s="191"/>
      <c r="E11" s="190"/>
      <c r="F11" s="94"/>
      <c r="G11" s="192"/>
      <c r="H11" s="191"/>
      <c r="I11" s="190"/>
      <c r="J11" s="94"/>
      <c r="K11" s="88">
        <v>0</v>
      </c>
      <c r="L11" s="99"/>
      <c r="M11" s="98"/>
      <c r="N11" s="200" t="s">
        <v>463</v>
      </c>
      <c r="O11" s="88">
        <v>1290</v>
      </c>
      <c r="P11" s="99"/>
      <c r="Q11" s="98"/>
      <c r="R11" s="200" t="s">
        <v>473</v>
      </c>
      <c r="S11" s="88">
        <v>1280</v>
      </c>
      <c r="T11" s="99"/>
      <c r="U11" s="98"/>
      <c r="V11" s="200" t="s">
        <v>402</v>
      </c>
      <c r="W11" s="88">
        <v>150</v>
      </c>
      <c r="X11" s="99"/>
      <c r="Y11" s="98"/>
      <c r="Z11" s="321" t="s">
        <v>175</v>
      </c>
      <c r="AA11" s="326"/>
      <c r="AB11" s="328"/>
      <c r="AC11" s="329"/>
      <c r="AD11" s="119" t="s">
        <v>68</v>
      </c>
      <c r="AE11" s="74"/>
      <c r="AF11" s="118"/>
    </row>
    <row r="12" spans="1:32" s="189" customFormat="1" ht="13.5" customHeight="1">
      <c r="A12" s="443"/>
      <c r="B12" s="89"/>
      <c r="C12" s="192"/>
      <c r="D12" s="191"/>
      <c r="E12" s="190"/>
      <c r="F12" s="94"/>
      <c r="G12" s="192"/>
      <c r="H12" s="191"/>
      <c r="I12" s="190"/>
      <c r="J12" s="94"/>
      <c r="K12" s="88">
        <v>0</v>
      </c>
      <c r="L12" s="99"/>
      <c r="M12" s="98"/>
      <c r="N12" s="200" t="s">
        <v>464</v>
      </c>
      <c r="O12" s="88">
        <v>1870</v>
      </c>
      <c r="P12" s="99"/>
      <c r="Q12" s="98"/>
      <c r="R12" s="200" t="s">
        <v>474</v>
      </c>
      <c r="S12" s="88">
        <v>1230</v>
      </c>
      <c r="T12" s="99"/>
      <c r="U12" s="98"/>
      <c r="V12" s="200" t="s">
        <v>381</v>
      </c>
      <c r="W12" s="88">
        <v>660</v>
      </c>
      <c r="X12" s="99"/>
      <c r="Y12" s="98"/>
      <c r="Z12" s="200" t="s">
        <v>177</v>
      </c>
      <c r="AA12" s="88">
        <v>50</v>
      </c>
      <c r="AB12" s="99"/>
      <c r="AC12" s="98"/>
      <c r="AD12" s="119" t="s">
        <v>68</v>
      </c>
      <c r="AE12" s="248"/>
      <c r="AF12" s="247"/>
    </row>
    <row r="13" spans="1:32" s="189" customFormat="1" ht="13.5" customHeight="1">
      <c r="A13" s="443"/>
      <c r="B13" s="89"/>
      <c r="C13" s="192"/>
      <c r="D13" s="191"/>
      <c r="E13" s="190"/>
      <c r="F13" s="94"/>
      <c r="G13" s="192"/>
      <c r="H13" s="191"/>
      <c r="I13" s="190"/>
      <c r="J13" s="94"/>
      <c r="K13" s="88">
        <v>0</v>
      </c>
      <c r="L13" s="99"/>
      <c r="M13" s="98"/>
      <c r="N13" s="200" t="s">
        <v>465</v>
      </c>
      <c r="O13" s="88">
        <v>2830</v>
      </c>
      <c r="P13" s="99"/>
      <c r="Q13" s="98"/>
      <c r="R13" s="94" t="s">
        <v>69</v>
      </c>
      <c r="S13" s="88"/>
      <c r="T13" s="87"/>
      <c r="U13" s="81"/>
      <c r="V13" s="200" t="s">
        <v>382</v>
      </c>
      <c r="W13" s="88">
        <v>620</v>
      </c>
      <c r="X13" s="99"/>
      <c r="Y13" s="98"/>
      <c r="Z13" s="200" t="s">
        <v>176</v>
      </c>
      <c r="AA13" s="88">
        <v>70</v>
      </c>
      <c r="AB13" s="99"/>
      <c r="AC13" s="98"/>
      <c r="AD13" s="119" t="s">
        <v>68</v>
      </c>
      <c r="AE13" s="74"/>
      <c r="AF13" s="118"/>
    </row>
    <row r="14" spans="1:32" s="189" customFormat="1" ht="13.5" customHeight="1">
      <c r="A14" s="443"/>
      <c r="B14" s="89"/>
      <c r="C14" s="192"/>
      <c r="D14" s="191"/>
      <c r="E14" s="190"/>
      <c r="F14" s="94"/>
      <c r="G14" s="192"/>
      <c r="H14" s="191"/>
      <c r="I14" s="190"/>
      <c r="J14" s="94"/>
      <c r="K14" s="88">
        <v>0</v>
      </c>
      <c r="L14" s="99"/>
      <c r="M14" s="98"/>
      <c r="N14" s="200" t="s">
        <v>466</v>
      </c>
      <c r="O14" s="88">
        <v>3290</v>
      </c>
      <c r="P14" s="99"/>
      <c r="Q14" s="98"/>
      <c r="R14" s="321" t="s">
        <v>175</v>
      </c>
      <c r="S14" s="326"/>
      <c r="T14" s="328"/>
      <c r="U14" s="327"/>
      <c r="V14" s="131"/>
      <c r="W14" s="154"/>
      <c r="X14" s="250"/>
      <c r="Y14" s="90"/>
      <c r="Z14" s="200" t="s">
        <v>174</v>
      </c>
      <c r="AA14" s="198" t="s">
        <v>71</v>
      </c>
      <c r="AB14" s="91"/>
      <c r="AC14" s="145"/>
      <c r="AD14" s="119" t="s">
        <v>68</v>
      </c>
      <c r="AE14" s="248"/>
      <c r="AF14" s="247"/>
    </row>
    <row r="15" spans="1:32" s="189" customFormat="1" ht="13.5" customHeight="1">
      <c r="A15" s="443"/>
      <c r="B15" s="89"/>
      <c r="C15" s="192"/>
      <c r="D15" s="191"/>
      <c r="E15" s="190"/>
      <c r="F15" s="94"/>
      <c r="G15" s="192"/>
      <c r="H15" s="191"/>
      <c r="I15" s="190"/>
      <c r="J15" s="94"/>
      <c r="K15" s="88">
        <v>0</v>
      </c>
      <c r="L15" s="99"/>
      <c r="M15" s="98"/>
      <c r="N15" s="200" t="s">
        <v>467</v>
      </c>
      <c r="O15" s="88">
        <v>1460</v>
      </c>
      <c r="P15" s="99"/>
      <c r="Q15" s="98"/>
      <c r="R15" s="200" t="s">
        <v>475</v>
      </c>
      <c r="S15" s="88">
        <v>270</v>
      </c>
      <c r="T15" s="99"/>
      <c r="U15" s="98"/>
      <c r="V15" s="131"/>
      <c r="W15" s="154"/>
      <c r="X15" s="91"/>
      <c r="Y15" s="90"/>
      <c r="Z15" s="200" t="s">
        <v>173</v>
      </c>
      <c r="AA15" s="198" t="s">
        <v>71</v>
      </c>
      <c r="AB15" s="91"/>
      <c r="AC15" s="145"/>
      <c r="AD15" s="119" t="s">
        <v>68</v>
      </c>
      <c r="AE15" s="74"/>
      <c r="AF15" s="118"/>
    </row>
    <row r="16" spans="1:32" s="189" customFormat="1" ht="13.5" customHeight="1">
      <c r="A16" s="443"/>
      <c r="B16" s="89"/>
      <c r="C16" s="192"/>
      <c r="D16" s="191"/>
      <c r="E16" s="190"/>
      <c r="F16" s="94"/>
      <c r="G16" s="192"/>
      <c r="H16" s="191"/>
      <c r="I16" s="190"/>
      <c r="J16" s="94"/>
      <c r="K16" s="88">
        <v>0</v>
      </c>
      <c r="L16" s="99"/>
      <c r="M16" s="98"/>
      <c r="N16" s="200" t="s">
        <v>468</v>
      </c>
      <c r="O16" s="88">
        <v>1010</v>
      </c>
      <c r="P16" s="99"/>
      <c r="Q16" s="98"/>
      <c r="R16" s="200" t="s">
        <v>476</v>
      </c>
      <c r="S16" s="88">
        <v>410</v>
      </c>
      <c r="T16" s="99"/>
      <c r="U16" s="98"/>
      <c r="V16" s="332"/>
      <c r="W16" s="88"/>
      <c r="X16" s="193"/>
      <c r="Y16" s="190"/>
      <c r="Z16" s="200" t="s">
        <v>170</v>
      </c>
      <c r="AA16" s="88">
        <v>60</v>
      </c>
      <c r="AB16" s="99"/>
      <c r="AC16" s="98"/>
      <c r="AD16" s="119" t="s">
        <v>68</v>
      </c>
      <c r="AE16" s="74"/>
      <c r="AF16" s="118"/>
    </row>
    <row r="17" spans="1:32" s="189" customFormat="1" ht="13.5" customHeight="1">
      <c r="A17" s="443"/>
      <c r="B17" s="89"/>
      <c r="C17" s="192"/>
      <c r="D17" s="191"/>
      <c r="E17" s="190"/>
      <c r="F17" s="94"/>
      <c r="G17" s="192"/>
      <c r="H17" s="191"/>
      <c r="I17" s="190"/>
      <c r="J17" s="94"/>
      <c r="K17" s="88">
        <v>0</v>
      </c>
      <c r="L17" s="99"/>
      <c r="M17" s="98"/>
      <c r="N17" s="94" t="s">
        <v>69</v>
      </c>
      <c r="O17" s="88"/>
      <c r="P17" s="193"/>
      <c r="Q17" s="190"/>
      <c r="R17" s="200" t="s">
        <v>477</v>
      </c>
      <c r="S17" s="88">
        <v>280</v>
      </c>
      <c r="T17" s="99"/>
      <c r="U17" s="98"/>
      <c r="V17" s="332"/>
      <c r="W17" s="88"/>
      <c r="X17" s="193"/>
      <c r="Y17" s="190"/>
      <c r="Z17" s="200" t="s">
        <v>172</v>
      </c>
      <c r="AA17" s="192">
        <v>20</v>
      </c>
      <c r="AB17" s="206"/>
      <c r="AC17" s="98"/>
      <c r="AD17" s="119" t="s">
        <v>68</v>
      </c>
      <c r="AE17" s="74"/>
      <c r="AF17" s="118"/>
    </row>
    <row r="18" spans="1:32" s="189" customFormat="1" ht="13.5" customHeight="1">
      <c r="A18" s="443"/>
      <c r="B18" s="89"/>
      <c r="C18" s="192"/>
      <c r="D18" s="191"/>
      <c r="E18" s="190"/>
      <c r="F18" s="94"/>
      <c r="G18" s="192"/>
      <c r="H18" s="191"/>
      <c r="I18" s="190"/>
      <c r="J18" s="94"/>
      <c r="K18" s="88">
        <v>0</v>
      </c>
      <c r="L18" s="99"/>
      <c r="M18" s="98"/>
      <c r="N18" s="440"/>
      <c r="O18" s="441"/>
      <c r="P18" s="193"/>
      <c r="Q18" s="190"/>
      <c r="R18" s="200" t="s">
        <v>478</v>
      </c>
      <c r="S18" s="88">
        <v>280</v>
      </c>
      <c r="T18" s="99"/>
      <c r="U18" s="98"/>
      <c r="V18" s="333"/>
      <c r="W18" s="88"/>
      <c r="X18" s="193"/>
      <c r="Y18" s="190"/>
      <c r="Z18" s="200" t="s">
        <v>171</v>
      </c>
      <c r="AA18" s="192">
        <v>90</v>
      </c>
      <c r="AB18" s="206"/>
      <c r="AC18" s="98"/>
      <c r="AD18" s="119" t="s">
        <v>68</v>
      </c>
      <c r="AE18" s="74"/>
      <c r="AF18" s="118"/>
    </row>
    <row r="19" spans="1:32" s="189" customFormat="1" ht="13.5" customHeight="1">
      <c r="A19" s="443"/>
      <c r="B19" s="89"/>
      <c r="C19" s="192"/>
      <c r="D19" s="191"/>
      <c r="E19" s="190"/>
      <c r="F19" s="94"/>
      <c r="G19" s="192"/>
      <c r="H19" s="191"/>
      <c r="I19" s="190"/>
      <c r="J19" s="94"/>
      <c r="K19" s="88">
        <v>0</v>
      </c>
      <c r="L19" s="99"/>
      <c r="M19" s="98"/>
      <c r="N19" s="345"/>
      <c r="O19" s="348"/>
      <c r="P19" s="193"/>
      <c r="Q19" s="190"/>
      <c r="R19" s="200" t="s">
        <v>170</v>
      </c>
      <c r="S19" s="88">
        <v>240</v>
      </c>
      <c r="T19" s="99"/>
      <c r="U19" s="98"/>
      <c r="V19" s="333" t="s">
        <v>597</v>
      </c>
      <c r="W19" s="192"/>
      <c r="X19" s="193"/>
      <c r="Y19" s="190"/>
      <c r="Z19" s="94"/>
      <c r="AA19" s="192"/>
      <c r="AB19" s="193"/>
      <c r="AC19" s="190"/>
      <c r="AD19" s="119" t="s">
        <v>68</v>
      </c>
      <c r="AE19" s="74"/>
      <c r="AF19" s="118"/>
    </row>
    <row r="20" spans="1:32" s="189" customFormat="1" ht="13.5" hidden="1" customHeight="1">
      <c r="A20" s="330"/>
      <c r="B20" s="89"/>
      <c r="C20" s="192"/>
      <c r="D20" s="191"/>
      <c r="E20" s="190"/>
      <c r="F20" s="94"/>
      <c r="G20" s="192"/>
      <c r="H20" s="191"/>
      <c r="I20" s="190"/>
      <c r="J20" s="94"/>
      <c r="K20" s="88">
        <v>0</v>
      </c>
      <c r="L20" s="99"/>
      <c r="M20" s="98"/>
      <c r="N20" s="246"/>
      <c r="O20" s="192"/>
      <c r="P20" s="193"/>
      <c r="Q20" s="190"/>
      <c r="R20" s="94"/>
      <c r="S20" s="192"/>
      <c r="T20" s="191"/>
      <c r="U20" s="190"/>
      <c r="V20" s="97"/>
      <c r="W20" s="192"/>
      <c r="X20" s="193"/>
      <c r="Y20" s="190"/>
      <c r="Z20" s="104"/>
      <c r="AA20" s="192"/>
      <c r="AB20" s="193"/>
      <c r="AC20" s="190"/>
      <c r="AD20" s="119" t="s">
        <v>68</v>
      </c>
      <c r="AE20" s="74"/>
      <c r="AF20" s="118"/>
    </row>
    <row r="21" spans="1:32" s="189" customFormat="1" ht="13.5" hidden="1" customHeight="1">
      <c r="A21" s="330"/>
      <c r="B21" s="89"/>
      <c r="C21" s="192"/>
      <c r="D21" s="191"/>
      <c r="E21" s="190"/>
      <c r="F21" s="94"/>
      <c r="G21" s="192"/>
      <c r="H21" s="191"/>
      <c r="I21" s="190"/>
      <c r="J21" s="94"/>
      <c r="K21" s="88">
        <v>0</v>
      </c>
      <c r="L21" s="99"/>
      <c r="M21" s="98"/>
      <c r="N21" s="242"/>
      <c r="O21" s="192"/>
      <c r="P21" s="193"/>
      <c r="Q21" s="190"/>
      <c r="R21" s="94"/>
      <c r="S21" s="192"/>
      <c r="T21" s="191"/>
      <c r="U21" s="190"/>
      <c r="V21" s="97"/>
      <c r="W21" s="192"/>
      <c r="X21" s="193"/>
      <c r="Y21" s="190"/>
      <c r="Z21" s="245"/>
      <c r="AA21" s="192"/>
      <c r="AB21" s="193"/>
      <c r="AC21" s="190"/>
      <c r="AD21" s="119" t="s">
        <v>68</v>
      </c>
      <c r="AE21" s="244"/>
      <c r="AF21" s="243"/>
    </row>
    <row r="22" spans="1:32" s="189" customFormat="1" ht="13.5" hidden="1" customHeight="1">
      <c r="A22" s="330"/>
      <c r="B22" s="89"/>
      <c r="C22" s="192"/>
      <c r="D22" s="191"/>
      <c r="E22" s="190"/>
      <c r="F22" s="94"/>
      <c r="G22" s="192"/>
      <c r="H22" s="191"/>
      <c r="I22" s="190"/>
      <c r="J22" s="94"/>
      <c r="K22" s="88">
        <v>0</v>
      </c>
      <c r="L22" s="99"/>
      <c r="M22" s="98"/>
      <c r="N22" s="242"/>
      <c r="O22" s="192"/>
      <c r="P22" s="193"/>
      <c r="Q22" s="190"/>
      <c r="R22" s="94"/>
      <c r="S22" s="192"/>
      <c r="T22" s="191"/>
      <c r="U22" s="190"/>
      <c r="V22" s="100"/>
      <c r="W22" s="192"/>
      <c r="X22" s="193"/>
      <c r="Y22" s="190"/>
      <c r="Z22" s="97"/>
      <c r="AA22" s="192"/>
      <c r="AB22" s="193"/>
      <c r="AC22" s="190"/>
      <c r="AD22" s="119" t="s">
        <v>68</v>
      </c>
      <c r="AE22" s="74"/>
      <c r="AF22" s="118"/>
    </row>
    <row r="23" spans="1:32" s="189" customFormat="1" ht="13.5" hidden="1" customHeight="1">
      <c r="A23" s="330"/>
      <c r="B23" s="89"/>
      <c r="C23" s="192"/>
      <c r="D23" s="191"/>
      <c r="E23" s="190"/>
      <c r="F23" s="94"/>
      <c r="G23" s="192"/>
      <c r="H23" s="191"/>
      <c r="I23" s="190"/>
      <c r="J23" s="94"/>
      <c r="K23" s="88"/>
      <c r="L23" s="87"/>
      <c r="M23" s="81"/>
      <c r="N23" s="242"/>
      <c r="O23" s="192"/>
      <c r="P23" s="193"/>
      <c r="Q23" s="190"/>
      <c r="R23" s="94"/>
      <c r="S23" s="192"/>
      <c r="T23" s="191"/>
      <c r="U23" s="190"/>
      <c r="V23" s="100"/>
      <c r="W23" s="192"/>
      <c r="X23" s="193"/>
      <c r="Y23" s="190"/>
      <c r="Z23" s="94"/>
      <c r="AA23" s="192"/>
      <c r="AB23" s="193"/>
      <c r="AC23" s="190"/>
      <c r="AD23" s="119" t="s">
        <v>68</v>
      </c>
    </row>
    <row r="24" spans="1:32" s="189" customFormat="1" ht="13.5" customHeight="1">
      <c r="A24" s="302">
        <f>SUM(D24,H24,L24,T24,AB24)</f>
        <v>0</v>
      </c>
      <c r="B24" s="100" t="s">
        <v>66</v>
      </c>
      <c r="C24" s="192">
        <f>SUM(C7:C17)</f>
        <v>990</v>
      </c>
      <c r="D24" s="191">
        <f>SUM(D7:D10)</f>
        <v>0</v>
      </c>
      <c r="E24" s="190"/>
      <c r="F24" s="100" t="s">
        <v>66</v>
      </c>
      <c r="G24" s="192">
        <f>SUM(G7:G17)</f>
        <v>0</v>
      </c>
      <c r="H24" s="191">
        <f>SUM(H7)</f>
        <v>0</v>
      </c>
      <c r="I24" s="190"/>
      <c r="J24" s="100" t="s">
        <v>66</v>
      </c>
      <c r="K24" s="192">
        <f>SUM(K8:K23)</f>
        <v>0</v>
      </c>
      <c r="L24" s="87">
        <f>SUM(L8:L23)</f>
        <v>0</v>
      </c>
      <c r="M24" s="190"/>
      <c r="N24" s="94"/>
      <c r="O24" s="192"/>
      <c r="P24" s="193"/>
      <c r="Q24" s="190"/>
      <c r="R24" s="100" t="s">
        <v>66</v>
      </c>
      <c r="S24" s="192">
        <f>SUM(O7:O16,S7:S19)</f>
        <v>27430</v>
      </c>
      <c r="T24" s="191">
        <f>SUM(P7:P16,T7:T19)</f>
        <v>0</v>
      </c>
      <c r="U24" s="190"/>
      <c r="V24" s="94"/>
      <c r="W24" s="192"/>
      <c r="X24" s="193"/>
      <c r="Y24" s="233"/>
      <c r="Z24" s="100" t="s">
        <v>66</v>
      </c>
      <c r="AA24" s="192">
        <f>SUM(W7:W15,AA7:AA18)</f>
        <v>6390</v>
      </c>
      <c r="AB24" s="191">
        <f>SUM(X7:X15,AB7:AB18)</f>
        <v>0</v>
      </c>
      <c r="AC24" s="190"/>
      <c r="AD24" s="119" t="s">
        <v>68</v>
      </c>
    </row>
    <row r="25" spans="1:32" s="189" customFormat="1" ht="13.5" customHeight="1">
      <c r="A25" s="308">
        <f>C24+G24+K24+S24+AA24</f>
        <v>34810</v>
      </c>
      <c r="C25" s="232"/>
      <c r="D25" s="232"/>
      <c r="E25" s="232"/>
      <c r="G25" s="232"/>
      <c r="H25" s="232"/>
      <c r="I25" s="232"/>
      <c r="K25" s="232"/>
      <c r="L25" s="232"/>
      <c r="M25" s="232"/>
      <c r="O25" s="232"/>
      <c r="P25" s="232"/>
      <c r="Q25" s="232"/>
      <c r="S25" s="232"/>
      <c r="T25" s="232"/>
      <c r="U25" s="232"/>
      <c r="V25" s="210"/>
      <c r="W25" s="209"/>
      <c r="X25" s="209"/>
      <c r="Y25" s="209"/>
      <c r="Z25" s="210"/>
      <c r="AA25" s="438"/>
      <c r="AB25" s="439"/>
      <c r="AC25" s="89"/>
      <c r="AD25" s="119" t="s">
        <v>68</v>
      </c>
    </row>
    <row r="26" spans="1:32" s="189" customFormat="1" ht="13.5" customHeight="1">
      <c r="A26" s="444" t="s">
        <v>169</v>
      </c>
      <c r="B26" s="200" t="s">
        <v>168</v>
      </c>
      <c r="C26" s="88">
        <v>90</v>
      </c>
      <c r="D26" s="99"/>
      <c r="E26" s="98"/>
      <c r="F26" s="94" t="s">
        <v>69</v>
      </c>
      <c r="G26" s="241"/>
      <c r="H26" s="193"/>
      <c r="I26" s="190"/>
      <c r="J26" s="114"/>
      <c r="K26" s="88"/>
      <c r="L26" s="193"/>
      <c r="M26" s="190"/>
      <c r="N26" s="200" t="s">
        <v>168</v>
      </c>
      <c r="O26" s="198" t="s">
        <v>71</v>
      </c>
      <c r="P26" s="353"/>
      <c r="Q26" s="98"/>
      <c r="R26" s="200" t="s">
        <v>482</v>
      </c>
      <c r="S26" s="88">
        <v>1440</v>
      </c>
      <c r="T26" s="99"/>
      <c r="U26" s="98"/>
      <c r="V26" s="200" t="s">
        <v>168</v>
      </c>
      <c r="W26" s="88">
        <v>980</v>
      </c>
      <c r="X26" s="99"/>
      <c r="Y26" s="98"/>
      <c r="Z26" s="200" t="s">
        <v>167</v>
      </c>
      <c r="AA26" s="88">
        <v>500</v>
      </c>
      <c r="AB26" s="99"/>
      <c r="AC26" s="98"/>
      <c r="AD26" s="119" t="s">
        <v>68</v>
      </c>
    </row>
    <row r="27" spans="1:32" s="189" customFormat="1" ht="13.5" customHeight="1">
      <c r="A27" s="445"/>
      <c r="B27" s="200" t="s">
        <v>166</v>
      </c>
      <c r="C27" s="88">
        <v>30</v>
      </c>
      <c r="D27" s="99"/>
      <c r="E27" s="98"/>
      <c r="F27" s="94" t="s">
        <v>69</v>
      </c>
      <c r="G27" s="241"/>
      <c r="H27" s="193"/>
      <c r="I27" s="190"/>
      <c r="J27" s="94"/>
      <c r="K27" s="205"/>
      <c r="L27" s="96"/>
      <c r="M27" s="81"/>
      <c r="N27" s="200" t="s">
        <v>479</v>
      </c>
      <c r="O27" s="88">
        <v>1360</v>
      </c>
      <c r="P27" s="99"/>
      <c r="Q27" s="98"/>
      <c r="R27" s="200" t="s">
        <v>483</v>
      </c>
      <c r="S27" s="88">
        <v>1360</v>
      </c>
      <c r="T27" s="99"/>
      <c r="U27" s="98"/>
      <c r="V27" s="200" t="s">
        <v>384</v>
      </c>
      <c r="W27" s="88">
        <v>1240</v>
      </c>
      <c r="X27" s="99"/>
      <c r="Y27" s="98"/>
      <c r="Z27" s="200" t="s">
        <v>165</v>
      </c>
      <c r="AA27" s="88">
        <v>70</v>
      </c>
      <c r="AB27" s="99"/>
      <c r="AC27" s="98"/>
      <c r="AD27" s="119" t="s">
        <v>68</v>
      </c>
    </row>
    <row r="28" spans="1:32" s="189" customFormat="1" ht="13.5" customHeight="1">
      <c r="A28" s="445"/>
      <c r="B28" s="200" t="s">
        <v>164</v>
      </c>
      <c r="C28" s="88">
        <v>20</v>
      </c>
      <c r="D28" s="99"/>
      <c r="E28" s="98"/>
      <c r="F28" s="94" t="s">
        <v>69</v>
      </c>
      <c r="G28" s="241"/>
      <c r="H28" s="193"/>
      <c r="I28" s="190"/>
      <c r="J28" s="105"/>
      <c r="K28" s="88"/>
      <c r="L28" s="99"/>
      <c r="M28" s="98"/>
      <c r="N28" s="200" t="s">
        <v>480</v>
      </c>
      <c r="O28" s="88">
        <v>1990</v>
      </c>
      <c r="P28" s="99"/>
      <c r="Q28" s="98"/>
      <c r="R28" s="200" t="s">
        <v>484</v>
      </c>
      <c r="S28" s="88">
        <v>960</v>
      </c>
      <c r="T28" s="99"/>
      <c r="U28" s="98"/>
      <c r="V28" s="131"/>
      <c r="W28" s="154">
        <v>0</v>
      </c>
      <c r="X28" s="91"/>
      <c r="Y28" s="90"/>
      <c r="Z28" s="237" t="s">
        <v>69</v>
      </c>
      <c r="AA28" s="88"/>
      <c r="AB28" s="191"/>
      <c r="AC28" s="190"/>
      <c r="AD28" s="119" t="s">
        <v>68</v>
      </c>
    </row>
    <row r="29" spans="1:32" s="189" customFormat="1" ht="13.5" customHeight="1">
      <c r="A29" s="445"/>
      <c r="B29" s="89"/>
      <c r="C29" s="192"/>
      <c r="D29" s="191"/>
      <c r="E29" s="190"/>
      <c r="F29" s="94"/>
      <c r="G29" s="192"/>
      <c r="H29" s="193"/>
      <c r="I29" s="190"/>
      <c r="J29" s="97"/>
      <c r="K29" s="88"/>
      <c r="L29" s="99"/>
      <c r="M29" s="98"/>
      <c r="N29" s="200" t="s">
        <v>481</v>
      </c>
      <c r="O29" s="88">
        <v>2470</v>
      </c>
      <c r="P29" s="99"/>
      <c r="Q29" s="98"/>
      <c r="R29" s="200" t="s">
        <v>485</v>
      </c>
      <c r="S29" s="198" t="s">
        <v>71</v>
      </c>
      <c r="T29" s="91"/>
      <c r="U29" s="98"/>
      <c r="V29" s="94" t="s">
        <v>69</v>
      </c>
      <c r="W29" s="88"/>
      <c r="X29" s="96"/>
      <c r="Y29" s="81"/>
      <c r="Z29" s="237"/>
      <c r="AA29" s="192"/>
      <c r="AB29" s="191"/>
      <c r="AC29" s="190"/>
      <c r="AD29" s="119" t="s">
        <v>68</v>
      </c>
    </row>
    <row r="30" spans="1:32" s="189" customFormat="1" ht="13.5" hidden="1" customHeight="1">
      <c r="A30" s="331"/>
      <c r="B30" s="89"/>
      <c r="C30" s="192"/>
      <c r="D30" s="191"/>
      <c r="E30" s="190"/>
      <c r="F30" s="94"/>
      <c r="G30" s="192"/>
      <c r="H30" s="193"/>
      <c r="I30" s="190"/>
      <c r="J30" s="94"/>
      <c r="K30" s="88">
        <v>0</v>
      </c>
      <c r="L30" s="99"/>
      <c r="M30" s="98"/>
      <c r="N30" s="131"/>
      <c r="O30" s="240">
        <v>0</v>
      </c>
      <c r="P30" s="239"/>
      <c r="Q30" s="90"/>
      <c r="R30" s="94" t="s">
        <v>69</v>
      </c>
      <c r="S30" s="192"/>
      <c r="T30" s="191"/>
      <c r="U30" s="190"/>
      <c r="V30" s="238"/>
      <c r="W30" s="238"/>
      <c r="X30" s="193"/>
      <c r="Y30" s="190"/>
      <c r="Z30" s="237"/>
      <c r="AA30" s="192"/>
      <c r="AB30" s="191"/>
      <c r="AC30" s="190"/>
      <c r="AD30" s="119" t="s">
        <v>68</v>
      </c>
    </row>
    <row r="31" spans="1:32" s="189" customFormat="1" ht="13.5" hidden="1" customHeight="1">
      <c r="A31" s="331"/>
      <c r="B31" s="89"/>
      <c r="C31" s="192"/>
      <c r="D31" s="191"/>
      <c r="E31" s="190"/>
      <c r="F31" s="94"/>
      <c r="G31" s="192"/>
      <c r="H31" s="193"/>
      <c r="I31" s="190"/>
      <c r="J31" s="94"/>
      <c r="K31" s="88">
        <v>0</v>
      </c>
      <c r="L31" s="99"/>
      <c r="M31" s="98"/>
      <c r="N31" s="104"/>
      <c r="O31" s="88"/>
      <c r="P31" s="96"/>
      <c r="Q31" s="81"/>
      <c r="R31" s="197"/>
      <c r="S31" s="192"/>
      <c r="T31" s="191"/>
      <c r="U31" s="190"/>
      <c r="V31" s="217"/>
      <c r="W31" s="235"/>
      <c r="X31" s="193"/>
      <c r="Y31" s="190"/>
      <c r="Z31" s="234"/>
      <c r="AA31" s="192"/>
      <c r="AB31" s="191"/>
      <c r="AC31" s="190"/>
      <c r="AD31" s="119" t="s">
        <v>68</v>
      </c>
    </row>
    <row r="32" spans="1:32" s="189" customFormat="1" ht="13.5" hidden="1" customHeight="1">
      <c r="A32" s="331"/>
      <c r="B32" s="89"/>
      <c r="C32" s="192"/>
      <c r="D32" s="191"/>
      <c r="E32" s="190"/>
      <c r="F32" s="94"/>
      <c r="G32" s="192"/>
      <c r="H32" s="193"/>
      <c r="I32" s="190"/>
      <c r="J32" s="94"/>
      <c r="K32" s="88">
        <v>0</v>
      </c>
      <c r="L32" s="99"/>
      <c r="M32" s="98"/>
      <c r="N32" s="97"/>
      <c r="O32" s="88"/>
      <c r="P32" s="96"/>
      <c r="Q32" s="81"/>
      <c r="R32" s="236"/>
      <c r="S32" s="192"/>
      <c r="T32" s="191"/>
      <c r="U32" s="190"/>
      <c r="V32" s="97"/>
      <c r="W32" s="235"/>
      <c r="X32" s="193"/>
      <c r="Y32" s="190"/>
      <c r="Z32" s="234"/>
      <c r="AA32" s="192"/>
      <c r="AB32" s="191"/>
      <c r="AC32" s="190"/>
      <c r="AD32" s="119" t="s">
        <v>68</v>
      </c>
      <c r="AE32" s="74"/>
    </row>
    <row r="33" spans="1:31" s="189" customFormat="1" ht="13.5" hidden="1" customHeight="1">
      <c r="A33" s="331"/>
      <c r="B33" s="89"/>
      <c r="C33" s="192"/>
      <c r="D33" s="191"/>
      <c r="E33" s="190"/>
      <c r="F33" s="94"/>
      <c r="G33" s="192"/>
      <c r="H33" s="193"/>
      <c r="I33" s="190"/>
      <c r="J33" s="94"/>
      <c r="K33" s="88">
        <v>0</v>
      </c>
      <c r="L33" s="99"/>
      <c r="M33" s="98"/>
      <c r="N33" s="97"/>
      <c r="O33" s="88"/>
      <c r="P33" s="96"/>
      <c r="Q33" s="81"/>
      <c r="R33" s="89"/>
      <c r="S33" s="192"/>
      <c r="T33" s="191"/>
      <c r="U33" s="190"/>
      <c r="V33" s="97"/>
      <c r="W33" s="235"/>
      <c r="X33" s="193"/>
      <c r="Y33" s="190"/>
      <c r="Z33" s="234"/>
      <c r="AA33" s="192"/>
      <c r="AB33" s="191"/>
      <c r="AC33" s="190"/>
      <c r="AD33" s="119" t="s">
        <v>68</v>
      </c>
      <c r="AE33" s="74"/>
    </row>
    <row r="34" spans="1:31" s="189" customFormat="1" ht="13.5" customHeight="1">
      <c r="A34" s="302">
        <f>SUM(D34,L34,T34,AB34)</f>
        <v>0</v>
      </c>
      <c r="B34" s="100" t="s">
        <v>66</v>
      </c>
      <c r="C34" s="192">
        <f>SUM(C26:C30)</f>
        <v>140</v>
      </c>
      <c r="D34" s="191">
        <f>SUM(D26:D28)</f>
        <v>0</v>
      </c>
      <c r="E34" s="190"/>
      <c r="F34" s="94"/>
      <c r="G34" s="192"/>
      <c r="H34" s="193"/>
      <c r="I34" s="190"/>
      <c r="J34" s="100" t="s">
        <v>66</v>
      </c>
      <c r="K34" s="192">
        <f>SUM(K27:K33)</f>
        <v>0</v>
      </c>
      <c r="L34" s="191">
        <f>SUM(L27:L33)</f>
        <v>0</v>
      </c>
      <c r="M34" s="195"/>
      <c r="N34" s="440"/>
      <c r="O34" s="441"/>
      <c r="P34" s="193"/>
      <c r="Q34" s="190"/>
      <c r="R34" s="100" t="s">
        <v>66</v>
      </c>
      <c r="S34" s="192">
        <f>SUM(O26:O30,S26:S29)</f>
        <v>9580</v>
      </c>
      <c r="T34" s="191">
        <f>SUM(P26:P30,T26:T29)</f>
        <v>0</v>
      </c>
      <c r="U34" s="190"/>
      <c r="V34" s="97"/>
      <c r="W34" s="192"/>
      <c r="X34" s="193"/>
      <c r="Y34" s="233"/>
      <c r="Z34" s="100" t="s">
        <v>66</v>
      </c>
      <c r="AA34" s="192">
        <f>SUM(AA26:AA28)+SUM(W26:W30)</f>
        <v>2790</v>
      </c>
      <c r="AB34" s="191">
        <f>SUM(X26:X29,AB26:AB27)</f>
        <v>0</v>
      </c>
      <c r="AC34" s="190"/>
      <c r="AD34" s="119" t="s">
        <v>68</v>
      </c>
      <c r="AE34" s="74"/>
    </row>
    <row r="35" spans="1:31" s="189" customFormat="1" ht="13.5" customHeight="1">
      <c r="A35" s="308">
        <f>C34+K34+S34+AA34</f>
        <v>12510</v>
      </c>
      <c r="C35" s="232"/>
      <c r="D35" s="232"/>
      <c r="E35" s="232"/>
      <c r="G35" s="232"/>
      <c r="H35" s="232"/>
      <c r="I35" s="232"/>
      <c r="K35" s="232"/>
      <c r="L35" s="232"/>
      <c r="M35" s="232"/>
      <c r="N35" s="345"/>
      <c r="O35" s="349"/>
      <c r="P35" s="232"/>
      <c r="Q35" s="232"/>
      <c r="S35" s="232"/>
      <c r="T35" s="232"/>
      <c r="U35" s="232"/>
      <c r="V35" s="210"/>
      <c r="W35" s="209"/>
      <c r="X35" s="209"/>
      <c r="Y35" s="209"/>
      <c r="Z35" s="210"/>
      <c r="AA35" s="438"/>
      <c r="AB35" s="439"/>
      <c r="AC35" s="89"/>
      <c r="AD35" s="119" t="s">
        <v>68</v>
      </c>
      <c r="AE35" s="74"/>
    </row>
    <row r="36" spans="1:31" s="189" customFormat="1" ht="13.5" customHeight="1">
      <c r="A36" s="446" t="s">
        <v>45</v>
      </c>
      <c r="B36" s="200" t="s">
        <v>163</v>
      </c>
      <c r="C36" s="88">
        <v>470</v>
      </c>
      <c r="D36" s="99"/>
      <c r="E36" s="98"/>
      <c r="F36" s="94"/>
      <c r="G36" s="88"/>
      <c r="H36" s="99"/>
      <c r="I36" s="98"/>
      <c r="J36" s="114"/>
      <c r="K36" s="88"/>
      <c r="L36" s="193"/>
      <c r="M36" s="190"/>
      <c r="N36" s="200" t="s">
        <v>162</v>
      </c>
      <c r="O36" s="88">
        <v>6420</v>
      </c>
      <c r="P36" s="99"/>
      <c r="Q36" s="98"/>
      <c r="R36" s="200" t="s">
        <v>161</v>
      </c>
      <c r="S36" s="198" t="s">
        <v>71</v>
      </c>
      <c r="T36" s="91"/>
      <c r="U36" s="98"/>
      <c r="V36" s="200" t="s">
        <v>160</v>
      </c>
      <c r="W36" s="198" t="s">
        <v>71</v>
      </c>
      <c r="X36" s="91"/>
      <c r="Y36" s="98"/>
      <c r="Z36" s="200" t="s">
        <v>386</v>
      </c>
      <c r="AA36" s="88">
        <v>720</v>
      </c>
      <c r="AB36" s="99"/>
      <c r="AC36" s="98"/>
      <c r="AD36" s="119" t="s">
        <v>68</v>
      </c>
      <c r="AE36" s="74"/>
    </row>
    <row r="37" spans="1:31" s="189" customFormat="1" ht="13.5" customHeight="1">
      <c r="A37" s="447"/>
      <c r="B37" s="200" t="s">
        <v>159</v>
      </c>
      <c r="C37" s="88">
        <v>400</v>
      </c>
      <c r="D37" s="99"/>
      <c r="E37" s="98"/>
      <c r="F37" s="89" t="s">
        <v>69</v>
      </c>
      <c r="G37" s="192"/>
      <c r="H37" s="191"/>
      <c r="I37" s="190"/>
      <c r="J37" s="94"/>
      <c r="K37" s="88">
        <v>0</v>
      </c>
      <c r="L37" s="99"/>
      <c r="M37" s="98"/>
      <c r="N37" s="200" t="s">
        <v>486</v>
      </c>
      <c r="O37" s="88">
        <v>5120</v>
      </c>
      <c r="P37" s="99"/>
      <c r="Q37" s="98"/>
      <c r="R37" s="200" t="s">
        <v>580</v>
      </c>
      <c r="S37" s="88">
        <v>680</v>
      </c>
      <c r="T37" s="99"/>
      <c r="U37" s="98"/>
      <c r="V37" s="200" t="s">
        <v>401</v>
      </c>
      <c r="W37" s="88">
        <v>1170</v>
      </c>
      <c r="X37" s="99"/>
      <c r="Y37" s="98"/>
      <c r="Z37" s="200" t="s">
        <v>387</v>
      </c>
      <c r="AA37" s="88">
        <v>1410</v>
      </c>
      <c r="AB37" s="99"/>
      <c r="AC37" s="98"/>
      <c r="AD37" s="119" t="s">
        <v>68</v>
      </c>
      <c r="AE37" s="74"/>
    </row>
    <row r="38" spans="1:31" s="189" customFormat="1" ht="13.5" customHeight="1">
      <c r="A38" s="447"/>
      <c r="B38" s="200" t="s">
        <v>157</v>
      </c>
      <c r="C38" s="88">
        <v>20</v>
      </c>
      <c r="D38" s="99"/>
      <c r="E38" s="98"/>
      <c r="F38" s="105"/>
      <c r="G38" s="192"/>
      <c r="H38" s="191"/>
      <c r="I38" s="190"/>
      <c r="J38" s="105"/>
      <c r="K38" s="88"/>
      <c r="L38" s="99"/>
      <c r="M38" s="98"/>
      <c r="N38" s="200" t="s">
        <v>487</v>
      </c>
      <c r="O38" s="88">
        <v>2660</v>
      </c>
      <c r="P38" s="99"/>
      <c r="Q38" s="98"/>
      <c r="R38" s="200" t="s">
        <v>158</v>
      </c>
      <c r="S38" s="198" t="s">
        <v>71</v>
      </c>
      <c r="T38" s="91"/>
      <c r="U38" s="98"/>
      <c r="V38" s="200" t="s">
        <v>156</v>
      </c>
      <c r="W38" s="198" t="s">
        <v>71</v>
      </c>
      <c r="X38" s="91"/>
      <c r="Y38" s="98"/>
      <c r="Z38" s="200" t="s">
        <v>388</v>
      </c>
      <c r="AA38" s="88">
        <v>1500</v>
      </c>
      <c r="AB38" s="99"/>
      <c r="AC38" s="98"/>
      <c r="AD38" s="119" t="s">
        <v>68</v>
      </c>
      <c r="AE38" s="74"/>
    </row>
    <row r="39" spans="1:31" s="189" customFormat="1" ht="13.5" customHeight="1">
      <c r="A39" s="447"/>
      <c r="B39" s="200" t="s">
        <v>156</v>
      </c>
      <c r="C39" s="198" t="s">
        <v>71</v>
      </c>
      <c r="D39" s="87"/>
      <c r="E39" s="98"/>
      <c r="F39" s="97"/>
      <c r="G39" s="230"/>
      <c r="H39" s="229"/>
      <c r="I39" s="190"/>
      <c r="J39" s="97"/>
      <c r="K39" s="88"/>
      <c r="L39" s="99"/>
      <c r="M39" s="98"/>
      <c r="N39" s="200" t="s">
        <v>488</v>
      </c>
      <c r="O39" s="88">
        <v>600</v>
      </c>
      <c r="P39" s="99"/>
      <c r="Q39" s="98"/>
      <c r="R39" s="200" t="s">
        <v>492</v>
      </c>
      <c r="S39" s="88">
        <v>2250</v>
      </c>
      <c r="T39" s="99"/>
      <c r="U39" s="98"/>
      <c r="V39" s="200" t="s">
        <v>385</v>
      </c>
      <c r="W39" s="88">
        <v>490</v>
      </c>
      <c r="X39" s="99"/>
      <c r="Y39" s="98"/>
      <c r="Z39" s="200" t="s">
        <v>389</v>
      </c>
      <c r="AA39" s="88">
        <v>800</v>
      </c>
      <c r="AB39" s="99"/>
      <c r="AC39" s="98"/>
      <c r="AD39" s="119" t="s">
        <v>68</v>
      </c>
      <c r="AE39" s="74"/>
    </row>
    <row r="40" spans="1:31" s="189" customFormat="1" ht="13.5" customHeight="1">
      <c r="A40" s="447"/>
      <c r="B40" s="200" t="s">
        <v>155</v>
      </c>
      <c r="C40" s="88">
        <v>10</v>
      </c>
      <c r="D40" s="99"/>
      <c r="E40" s="98"/>
      <c r="F40" s="100" t="s">
        <v>66</v>
      </c>
      <c r="G40" s="192">
        <f>SUM(G36:G39)</f>
        <v>0</v>
      </c>
      <c r="H40" s="191">
        <f>SUM(H36)</f>
        <v>0</v>
      </c>
      <c r="I40" s="190"/>
      <c r="J40" s="94"/>
      <c r="K40" s="88">
        <v>0</v>
      </c>
      <c r="L40" s="99"/>
      <c r="M40" s="98"/>
      <c r="N40" s="200" t="s">
        <v>489</v>
      </c>
      <c r="O40" s="88">
        <v>1630</v>
      </c>
      <c r="P40" s="99"/>
      <c r="Q40" s="98"/>
      <c r="R40" s="200" t="s">
        <v>493</v>
      </c>
      <c r="S40" s="88">
        <v>960</v>
      </c>
      <c r="T40" s="99"/>
      <c r="U40" s="98"/>
      <c r="V40" s="200" t="s">
        <v>152</v>
      </c>
      <c r="W40" s="198" t="s">
        <v>71</v>
      </c>
      <c r="X40" s="87"/>
      <c r="Y40" s="81"/>
      <c r="Z40" s="200" t="s">
        <v>154</v>
      </c>
      <c r="AA40" s="88">
        <v>580</v>
      </c>
      <c r="AB40" s="99"/>
      <c r="AC40" s="98"/>
      <c r="AD40" s="119" t="s">
        <v>68</v>
      </c>
      <c r="AE40" s="74"/>
    </row>
    <row r="41" spans="1:31" s="189" customFormat="1" ht="13.5" customHeight="1">
      <c r="A41" s="447"/>
      <c r="B41" s="200" t="s">
        <v>153</v>
      </c>
      <c r="C41" s="88">
        <v>20</v>
      </c>
      <c r="D41" s="99"/>
      <c r="E41" s="98"/>
      <c r="F41" s="94" t="s">
        <v>69</v>
      </c>
      <c r="G41" s="192"/>
      <c r="H41" s="228"/>
      <c r="I41" s="190"/>
      <c r="J41" s="94"/>
      <c r="K41" s="88">
        <v>0</v>
      </c>
      <c r="L41" s="99"/>
      <c r="M41" s="98"/>
      <c r="N41" s="200" t="s">
        <v>152</v>
      </c>
      <c r="O41" s="198" t="s">
        <v>71</v>
      </c>
      <c r="P41" s="354"/>
      <c r="Q41" s="98"/>
      <c r="R41" s="200" t="s">
        <v>151</v>
      </c>
      <c r="S41" s="198" t="s">
        <v>71</v>
      </c>
      <c r="T41" s="354"/>
      <c r="U41" s="98"/>
      <c r="V41" s="200" t="s">
        <v>150</v>
      </c>
      <c r="W41" s="88">
        <v>430</v>
      </c>
      <c r="X41" s="99"/>
      <c r="Y41" s="98"/>
      <c r="Z41" s="200" t="s">
        <v>415</v>
      </c>
      <c r="AA41" s="88">
        <v>600</v>
      </c>
      <c r="AB41" s="99"/>
      <c r="AC41" s="98"/>
      <c r="AD41" s="119" t="s">
        <v>68</v>
      </c>
      <c r="AE41" s="74"/>
    </row>
    <row r="42" spans="1:31" s="189" customFormat="1" ht="13.5" customHeight="1">
      <c r="A42" s="447"/>
      <c r="B42" s="89"/>
      <c r="C42" s="192"/>
      <c r="D42" s="191"/>
      <c r="E42" s="190"/>
      <c r="F42" s="415" t="s">
        <v>406</v>
      </c>
      <c r="G42" s="416"/>
      <c r="H42" s="416"/>
      <c r="I42" s="417"/>
      <c r="J42" s="332"/>
      <c r="K42" s="99"/>
      <c r="L42" s="99"/>
      <c r="M42" s="98"/>
      <c r="N42" s="200" t="s">
        <v>490</v>
      </c>
      <c r="O42" s="88">
        <v>770</v>
      </c>
      <c r="P42" s="99"/>
      <c r="Q42" s="98"/>
      <c r="R42" s="200" t="s">
        <v>149</v>
      </c>
      <c r="S42" s="198" t="s">
        <v>71</v>
      </c>
      <c r="T42" s="91"/>
      <c r="U42" s="98"/>
      <c r="V42" s="94" t="s">
        <v>69</v>
      </c>
      <c r="W42" s="88"/>
      <c r="X42" s="96"/>
      <c r="Y42" s="81"/>
      <c r="Z42" s="131"/>
      <c r="AA42" s="199">
        <v>0</v>
      </c>
      <c r="AB42" s="91"/>
      <c r="AC42" s="227"/>
      <c r="AD42" s="119" t="s">
        <v>68</v>
      </c>
      <c r="AE42" s="74"/>
    </row>
    <row r="43" spans="1:31" s="189" customFormat="1" ht="13.5" customHeight="1">
      <c r="A43" s="447"/>
      <c r="B43" s="89"/>
      <c r="C43" s="192"/>
      <c r="D43" s="191"/>
      <c r="E43" s="202"/>
      <c r="F43" s="418"/>
      <c r="G43" s="419"/>
      <c r="H43" s="419"/>
      <c r="I43" s="420"/>
      <c r="J43" s="332"/>
      <c r="K43" s="192"/>
      <c r="L43" s="214"/>
      <c r="M43" s="98"/>
      <c r="N43" s="200" t="s">
        <v>491</v>
      </c>
      <c r="O43" s="88">
        <v>1020</v>
      </c>
      <c r="P43" s="99"/>
      <c r="Q43" s="98"/>
      <c r="R43" s="200" t="s">
        <v>494</v>
      </c>
      <c r="S43" s="192">
        <v>390</v>
      </c>
      <c r="T43" s="206"/>
      <c r="U43" s="98"/>
      <c r="V43" s="332"/>
      <c r="W43" s="192"/>
      <c r="X43" s="193"/>
      <c r="Y43" s="190"/>
      <c r="Z43" s="94"/>
      <c r="AA43" s="192"/>
      <c r="AB43" s="191"/>
      <c r="AC43" s="190"/>
      <c r="AD43" s="119" t="s">
        <v>68</v>
      </c>
      <c r="AE43" s="74"/>
    </row>
    <row r="44" spans="1:31" s="189" customFormat="1" ht="13.5" customHeight="1">
      <c r="A44" s="447"/>
      <c r="B44" s="196"/>
      <c r="C44" s="212"/>
      <c r="D44" s="194"/>
      <c r="E44" s="215"/>
      <c r="F44" s="114"/>
      <c r="G44" s="88"/>
      <c r="H44" s="87"/>
      <c r="I44" s="81"/>
      <c r="J44" s="340"/>
      <c r="K44" s="335"/>
      <c r="L44" s="336"/>
      <c r="M44" s="98"/>
      <c r="N44" s="217"/>
      <c r="O44" s="337"/>
      <c r="P44" s="338"/>
      <c r="Q44" s="215"/>
      <c r="R44" s="332"/>
      <c r="S44" s="212"/>
      <c r="T44" s="194"/>
      <c r="U44" s="215"/>
      <c r="V44" s="332"/>
      <c r="W44" s="226"/>
      <c r="X44" s="214"/>
      <c r="Y44" s="215"/>
      <c r="Z44" s="104"/>
      <c r="AA44" s="225"/>
      <c r="AB44" s="224"/>
      <c r="AC44" s="223"/>
      <c r="AD44" s="119" t="s">
        <v>68</v>
      </c>
      <c r="AE44" s="74"/>
    </row>
    <row r="45" spans="1:31" s="189" customFormat="1" ht="13.5" hidden="1" customHeight="1">
      <c r="A45" s="331"/>
      <c r="B45" s="213"/>
      <c r="C45" s="212"/>
      <c r="D45" s="194"/>
      <c r="E45" s="215"/>
      <c r="F45" s="94"/>
      <c r="G45" s="192">
        <v>0</v>
      </c>
      <c r="H45" s="222"/>
      <c r="I45" s="221"/>
      <c r="J45" s="94"/>
      <c r="K45" s="88">
        <v>0</v>
      </c>
      <c r="L45" s="99"/>
      <c r="M45" s="98"/>
      <c r="N45" s="94" t="s">
        <v>69</v>
      </c>
      <c r="O45" s="192"/>
      <c r="P45" s="214"/>
      <c r="Q45" s="215"/>
      <c r="R45" s="213"/>
      <c r="S45" s="212"/>
      <c r="T45" s="194"/>
      <c r="U45" s="215"/>
      <c r="V45" s="97"/>
      <c r="W45" s="192"/>
      <c r="X45" s="214"/>
      <c r="Y45" s="215"/>
      <c r="Z45" s="97"/>
      <c r="AA45" s="220"/>
      <c r="AB45" s="219"/>
      <c r="AC45" s="218"/>
      <c r="AD45" s="119" t="s">
        <v>68</v>
      </c>
      <c r="AE45" s="74"/>
    </row>
    <row r="46" spans="1:31" s="189" customFormat="1" ht="13.5" hidden="1" customHeight="1">
      <c r="A46" s="331"/>
      <c r="B46" s="213"/>
      <c r="C46" s="212"/>
      <c r="D46" s="194"/>
      <c r="E46" s="215"/>
      <c r="F46" s="105"/>
      <c r="G46" s="192"/>
      <c r="H46" s="216"/>
      <c r="I46" s="215"/>
      <c r="J46" s="94"/>
      <c r="K46" s="88">
        <v>0</v>
      </c>
      <c r="L46" s="99"/>
      <c r="M46" s="98"/>
      <c r="N46" s="217"/>
      <c r="O46" s="192"/>
      <c r="P46" s="214"/>
      <c r="Q46" s="215"/>
      <c r="R46" s="213"/>
      <c r="S46" s="212"/>
      <c r="T46" s="194"/>
      <c r="U46" s="215"/>
      <c r="V46" s="311"/>
      <c r="W46" s="311"/>
      <c r="X46" s="312"/>
      <c r="Y46" s="215"/>
      <c r="Z46" s="97"/>
      <c r="AA46" s="212"/>
      <c r="AB46" s="191"/>
      <c r="AC46" s="190"/>
      <c r="AD46" s="119" t="s">
        <v>68</v>
      </c>
      <c r="AE46" s="74"/>
    </row>
    <row r="47" spans="1:31" s="189" customFormat="1" ht="13.5" hidden="1" customHeight="1">
      <c r="A47" s="331"/>
      <c r="B47" s="213"/>
      <c r="C47" s="212"/>
      <c r="D47" s="194"/>
      <c r="E47" s="215"/>
      <c r="F47" s="97"/>
      <c r="G47" s="192"/>
      <c r="H47" s="216"/>
      <c r="I47" s="215"/>
      <c r="J47" s="94"/>
      <c r="K47" s="88">
        <v>0</v>
      </c>
      <c r="L47" s="99"/>
      <c r="M47" s="98"/>
      <c r="N47" s="311"/>
      <c r="O47" s="311"/>
      <c r="P47" s="312"/>
      <c r="Q47" s="215"/>
      <c r="R47" s="213"/>
      <c r="S47" s="212"/>
      <c r="T47" s="194"/>
      <c r="U47" s="215"/>
      <c r="V47" s="311"/>
      <c r="W47" s="311"/>
      <c r="X47" s="312"/>
      <c r="Y47" s="215"/>
      <c r="Z47" s="97"/>
      <c r="AA47" s="212"/>
      <c r="AB47" s="191"/>
      <c r="AC47" s="190"/>
      <c r="AD47" s="119" t="s">
        <v>68</v>
      </c>
      <c r="AE47" s="74"/>
    </row>
    <row r="48" spans="1:31" s="189" customFormat="1" ht="13.5" hidden="1" customHeight="1">
      <c r="A48" s="331"/>
      <c r="B48" s="213"/>
      <c r="C48" s="212"/>
      <c r="D48" s="194"/>
      <c r="E48" s="215"/>
      <c r="F48" s="89"/>
      <c r="G48" s="192"/>
      <c r="H48" s="216"/>
      <c r="I48" s="215"/>
      <c r="J48" s="94"/>
      <c r="K48" s="88">
        <v>0</v>
      </c>
      <c r="L48" s="99"/>
      <c r="M48" s="98"/>
      <c r="N48" s="311"/>
      <c r="O48" s="311"/>
      <c r="P48" s="312"/>
      <c r="Q48" s="215"/>
      <c r="R48" s="213"/>
      <c r="S48" s="212"/>
      <c r="T48" s="194"/>
      <c r="U48" s="215"/>
      <c r="V48" s="84"/>
      <c r="W48" s="212"/>
      <c r="X48" s="214"/>
      <c r="Y48" s="215"/>
      <c r="Z48" s="213"/>
      <c r="AA48" s="212"/>
      <c r="AB48" s="191"/>
      <c r="AC48" s="190"/>
      <c r="AD48" s="119" t="s">
        <v>68</v>
      </c>
      <c r="AE48" s="74"/>
    </row>
    <row r="49" spans="1:30" s="189" customFormat="1" ht="13.5" customHeight="1">
      <c r="A49" s="302">
        <f>SUM(D49,H40,H49,T49,AB49)</f>
        <v>0</v>
      </c>
      <c r="B49" s="100" t="s">
        <v>66</v>
      </c>
      <c r="C49" s="212">
        <f>SUM(C36:C43)</f>
        <v>920</v>
      </c>
      <c r="D49" s="194">
        <f>SUM(D36:D41)</f>
        <v>0</v>
      </c>
      <c r="E49" s="190"/>
      <c r="F49" s="100" t="s">
        <v>66</v>
      </c>
      <c r="G49" s="192">
        <f>SUM(G44:G47)</f>
        <v>0</v>
      </c>
      <c r="H49" s="191">
        <f>SUM(H44:H47)</f>
        <v>0</v>
      </c>
      <c r="I49" s="190"/>
      <c r="J49" s="100" t="s">
        <v>66</v>
      </c>
      <c r="K49" s="451"/>
      <c r="L49" s="452"/>
      <c r="M49" s="452"/>
      <c r="N49" s="452"/>
      <c r="O49" s="452"/>
      <c r="P49" s="452"/>
      <c r="Q49" s="453"/>
      <c r="R49" s="100" t="s">
        <v>66</v>
      </c>
      <c r="S49" s="212">
        <f>SUM(O36:O43,S36:S43)</f>
        <v>22500</v>
      </c>
      <c r="T49" s="194">
        <f>SUM(P36:P43,T36:T43)</f>
        <v>0</v>
      </c>
      <c r="U49" s="190"/>
      <c r="V49" s="84"/>
      <c r="W49" s="212"/>
      <c r="X49" s="214"/>
      <c r="Y49" s="190"/>
      <c r="Z49" s="100" t="s">
        <v>66</v>
      </c>
      <c r="AA49" s="212">
        <f>SUM(W36:W42)+SUM(AA36:AA42)</f>
        <v>7700</v>
      </c>
      <c r="AB49" s="191">
        <f>SUM(X36:X42,AB36:AB42)</f>
        <v>0</v>
      </c>
      <c r="AC49" s="190"/>
      <c r="AD49" s="119" t="s">
        <v>68</v>
      </c>
    </row>
    <row r="50" spans="1:30" s="189" customFormat="1" ht="13.5" customHeight="1">
      <c r="A50" s="313">
        <f>C49+G40+G49+S49+AA49</f>
        <v>31120</v>
      </c>
      <c r="B50" s="211"/>
      <c r="C50" s="209"/>
      <c r="D50" s="209"/>
      <c r="E50" s="209"/>
      <c r="F50" s="450"/>
      <c r="G50" s="450"/>
      <c r="H50" s="450"/>
      <c r="I50" s="450"/>
      <c r="J50" s="450"/>
      <c r="K50" s="209"/>
      <c r="L50" s="209"/>
      <c r="M50" s="209"/>
      <c r="N50" s="210"/>
      <c r="O50" s="209"/>
      <c r="P50" s="209"/>
      <c r="Q50" s="209"/>
      <c r="R50" s="210"/>
      <c r="S50" s="209"/>
      <c r="T50" s="209"/>
      <c r="U50" s="209"/>
      <c r="V50" s="210"/>
      <c r="W50" s="209"/>
      <c r="X50" s="209"/>
      <c r="Y50" s="209"/>
      <c r="Z50" s="210"/>
      <c r="AA50" s="209"/>
      <c r="AB50" s="208"/>
      <c r="AC50" s="89"/>
      <c r="AD50" s="119" t="s">
        <v>68</v>
      </c>
    </row>
    <row r="51" spans="1:30" s="189" customFormat="1" ht="13.5" customHeight="1">
      <c r="A51" s="448" t="s">
        <v>557</v>
      </c>
      <c r="B51" s="200" t="s">
        <v>147</v>
      </c>
      <c r="C51" s="88">
        <v>210</v>
      </c>
      <c r="D51" s="99"/>
      <c r="E51" s="98"/>
      <c r="F51" s="94"/>
      <c r="G51" s="201"/>
      <c r="H51" s="325"/>
      <c r="I51" s="98"/>
      <c r="J51" s="114"/>
      <c r="K51" s="88"/>
      <c r="L51" s="193"/>
      <c r="M51" s="190"/>
      <c r="N51" s="200" t="s">
        <v>148</v>
      </c>
      <c r="O51" s="88">
        <v>2140</v>
      </c>
      <c r="P51" s="99"/>
      <c r="Q51" s="98"/>
      <c r="R51" s="200" t="s">
        <v>500</v>
      </c>
      <c r="S51" s="88">
        <v>940</v>
      </c>
      <c r="T51" s="99"/>
      <c r="U51" s="98"/>
      <c r="V51" s="200" t="s">
        <v>390</v>
      </c>
      <c r="W51" s="146">
        <v>1210</v>
      </c>
      <c r="X51" s="155"/>
      <c r="Y51" s="98"/>
      <c r="Z51" s="200" t="s">
        <v>575</v>
      </c>
      <c r="AA51" s="88">
        <v>1080</v>
      </c>
      <c r="AB51" s="99"/>
      <c r="AC51" s="98"/>
      <c r="AD51" s="119" t="s">
        <v>68</v>
      </c>
    </row>
    <row r="52" spans="1:30" s="189" customFormat="1" ht="13.5" customHeight="1">
      <c r="A52" s="449"/>
      <c r="B52" s="200" t="s">
        <v>143</v>
      </c>
      <c r="C52" s="88">
        <v>130</v>
      </c>
      <c r="D52" s="99"/>
      <c r="E52" s="98"/>
      <c r="F52" s="94"/>
      <c r="G52" s="201"/>
      <c r="H52" s="325"/>
      <c r="I52" s="98"/>
      <c r="J52" s="94"/>
      <c r="K52" s="88">
        <v>0</v>
      </c>
      <c r="L52" s="99"/>
      <c r="M52" s="98"/>
      <c r="N52" s="200" t="s">
        <v>495</v>
      </c>
      <c r="O52" s="88">
        <v>1520</v>
      </c>
      <c r="P52" s="99"/>
      <c r="Q52" s="98"/>
      <c r="R52" s="200" t="s">
        <v>501</v>
      </c>
      <c r="S52" s="88">
        <v>710</v>
      </c>
      <c r="T52" s="99"/>
      <c r="U52" s="98"/>
      <c r="V52" s="200" t="s">
        <v>146</v>
      </c>
      <c r="W52" s="198" t="s">
        <v>422</v>
      </c>
      <c r="X52" s="203"/>
      <c r="Y52" s="81"/>
      <c r="Z52" s="200" t="s">
        <v>393</v>
      </c>
      <c r="AA52" s="198" t="s">
        <v>422</v>
      </c>
      <c r="AB52" s="91"/>
      <c r="AC52" s="98"/>
      <c r="AD52" s="119" t="s">
        <v>68</v>
      </c>
    </row>
    <row r="53" spans="1:30" s="189" customFormat="1" ht="13.5" customHeight="1">
      <c r="A53" s="449"/>
      <c r="B53" s="200" t="s">
        <v>145</v>
      </c>
      <c r="C53" s="88">
        <v>30</v>
      </c>
      <c r="D53" s="99"/>
      <c r="E53" s="98"/>
      <c r="F53" s="105"/>
      <c r="G53" s="201"/>
      <c r="H53" s="325"/>
      <c r="I53" s="98"/>
      <c r="J53" s="105"/>
      <c r="K53" s="88"/>
      <c r="L53" s="99"/>
      <c r="M53" s="98"/>
      <c r="N53" s="200" t="s">
        <v>496</v>
      </c>
      <c r="O53" s="88">
        <v>810</v>
      </c>
      <c r="P53" s="99"/>
      <c r="Q53" s="98"/>
      <c r="R53" s="200" t="s">
        <v>502</v>
      </c>
      <c r="S53" s="88">
        <v>810</v>
      </c>
      <c r="T53" s="99"/>
      <c r="U53" s="98"/>
      <c r="V53" s="200" t="s">
        <v>144</v>
      </c>
      <c r="W53" s="88">
        <v>190</v>
      </c>
      <c r="X53" s="155"/>
      <c r="Y53" s="98"/>
      <c r="Z53" s="200" t="s">
        <v>394</v>
      </c>
      <c r="AA53" s="88">
        <v>730</v>
      </c>
      <c r="AB53" s="99"/>
      <c r="AC53" s="98"/>
      <c r="AD53" s="119" t="s">
        <v>68</v>
      </c>
    </row>
    <row r="54" spans="1:30" s="189" customFormat="1" ht="13.5" customHeight="1">
      <c r="A54" s="449"/>
      <c r="B54" s="200" t="s">
        <v>139</v>
      </c>
      <c r="C54" s="88">
        <v>10</v>
      </c>
      <c r="D54" s="99"/>
      <c r="E54" s="98"/>
      <c r="F54" s="97"/>
      <c r="G54" s="201"/>
      <c r="H54" s="325"/>
      <c r="I54" s="98"/>
      <c r="J54" s="97"/>
      <c r="K54" s="88"/>
      <c r="L54" s="99"/>
      <c r="M54" s="98"/>
      <c r="N54" s="200" t="s">
        <v>497</v>
      </c>
      <c r="O54" s="198" t="s">
        <v>71</v>
      </c>
      <c r="P54" s="91"/>
      <c r="Q54" s="98"/>
      <c r="R54" s="200" t="s">
        <v>142</v>
      </c>
      <c r="S54" s="88">
        <v>2030</v>
      </c>
      <c r="T54" s="99"/>
      <c r="U54" s="98"/>
      <c r="V54" s="200" t="s">
        <v>391</v>
      </c>
      <c r="W54" s="146">
        <v>150</v>
      </c>
      <c r="X54" s="155"/>
      <c r="Y54" s="98"/>
      <c r="Z54" s="200" t="s">
        <v>141</v>
      </c>
      <c r="AA54" s="88">
        <v>660</v>
      </c>
      <c r="AB54" s="99"/>
      <c r="AC54" s="98"/>
      <c r="AD54" s="119" t="s">
        <v>68</v>
      </c>
    </row>
    <row r="55" spans="1:30" s="189" customFormat="1" ht="13.5" customHeight="1">
      <c r="A55" s="449"/>
      <c r="B55" s="207"/>
      <c r="C55" s="88"/>
      <c r="D55" s="193"/>
      <c r="E55" s="190"/>
      <c r="F55" s="94"/>
      <c r="G55" s="192"/>
      <c r="H55" s="206"/>
      <c r="I55" s="98"/>
      <c r="J55" s="94"/>
      <c r="K55" s="205"/>
      <c r="L55" s="204"/>
      <c r="M55" s="81"/>
      <c r="N55" s="200" t="s">
        <v>140</v>
      </c>
      <c r="O55" s="198" t="s">
        <v>71</v>
      </c>
      <c r="P55" s="261"/>
      <c r="Q55" s="98"/>
      <c r="R55" s="200" t="s">
        <v>503</v>
      </c>
      <c r="S55" s="88">
        <v>1200</v>
      </c>
      <c r="T55" s="99"/>
      <c r="U55" s="98"/>
      <c r="V55" s="200" t="s">
        <v>138</v>
      </c>
      <c r="W55" s="198" t="s">
        <v>422</v>
      </c>
      <c r="X55" s="203"/>
      <c r="Y55" s="81"/>
      <c r="Z55" s="200" t="s">
        <v>137</v>
      </c>
      <c r="AA55" s="88">
        <v>130</v>
      </c>
      <c r="AB55" s="99"/>
      <c r="AC55" s="98"/>
      <c r="AD55" s="119" t="s">
        <v>68</v>
      </c>
    </row>
    <row r="56" spans="1:30" s="189" customFormat="1" ht="13.5" customHeight="1">
      <c r="A56" s="449"/>
      <c r="B56" s="89"/>
      <c r="C56" s="192"/>
      <c r="D56" s="193"/>
      <c r="E56" s="190"/>
      <c r="F56" s="100" t="s">
        <v>66</v>
      </c>
      <c r="G56" s="192">
        <f>SUM(G51:G55)</f>
        <v>0</v>
      </c>
      <c r="H56" s="191">
        <f>SUM(H51:H55)</f>
        <v>0</v>
      </c>
      <c r="I56" s="195"/>
      <c r="J56" s="94"/>
      <c r="K56" s="88">
        <v>0</v>
      </c>
      <c r="L56" s="99"/>
      <c r="M56" s="98"/>
      <c r="N56" s="200" t="s">
        <v>136</v>
      </c>
      <c r="O56" s="198" t="s">
        <v>71</v>
      </c>
      <c r="P56" s="261"/>
      <c r="Q56" s="98"/>
      <c r="R56" s="200" t="s">
        <v>135</v>
      </c>
      <c r="S56" s="198" t="s">
        <v>71</v>
      </c>
      <c r="T56" s="355"/>
      <c r="U56" s="98"/>
      <c r="V56" s="200" t="s">
        <v>392</v>
      </c>
      <c r="W56" s="88">
        <v>750</v>
      </c>
      <c r="X56" s="155"/>
      <c r="Y56" s="98"/>
      <c r="Z56" s="200" t="s">
        <v>134</v>
      </c>
      <c r="AA56" s="198" t="s">
        <v>422</v>
      </c>
      <c r="AB56" s="91"/>
      <c r="AC56" s="98"/>
      <c r="AD56" s="119" t="s">
        <v>68</v>
      </c>
    </row>
    <row r="57" spans="1:30" s="189" customFormat="1" ht="13.5" customHeight="1">
      <c r="A57" s="449"/>
      <c r="B57" s="89"/>
      <c r="C57" s="192"/>
      <c r="D57" s="193"/>
      <c r="E57" s="202"/>
      <c r="F57" s="415" t="s">
        <v>406</v>
      </c>
      <c r="G57" s="416"/>
      <c r="H57" s="416"/>
      <c r="I57" s="417"/>
      <c r="J57" s="94"/>
      <c r="K57" s="201">
        <v>0</v>
      </c>
      <c r="L57" s="99"/>
      <c r="M57" s="98"/>
      <c r="N57" s="200" t="s">
        <v>133</v>
      </c>
      <c r="O57" s="198" t="s">
        <v>71</v>
      </c>
      <c r="P57" s="261"/>
      <c r="Q57" s="98"/>
      <c r="R57" s="200" t="s">
        <v>132</v>
      </c>
      <c r="S57" s="198" t="s">
        <v>71</v>
      </c>
      <c r="T57" s="91"/>
      <c r="U57" s="98"/>
      <c r="V57" s="341"/>
      <c r="W57" s="88"/>
      <c r="X57" s="96"/>
      <c r="Y57" s="81"/>
      <c r="Z57" s="94"/>
      <c r="AA57" s="88"/>
      <c r="AB57" s="193"/>
      <c r="AC57" s="190"/>
      <c r="AD57" s="119" t="s">
        <v>68</v>
      </c>
    </row>
    <row r="58" spans="1:30" s="189" customFormat="1" ht="13.5" customHeight="1">
      <c r="A58" s="449"/>
      <c r="B58" s="89"/>
      <c r="C58" s="192"/>
      <c r="D58" s="193"/>
      <c r="E58" s="190"/>
      <c r="F58" s="418"/>
      <c r="G58" s="419"/>
      <c r="H58" s="419"/>
      <c r="I58" s="420"/>
      <c r="J58" s="94"/>
      <c r="K58" s="201">
        <v>0</v>
      </c>
      <c r="L58" s="99"/>
      <c r="M58" s="98"/>
      <c r="N58" s="200" t="s">
        <v>498</v>
      </c>
      <c r="O58" s="88">
        <v>2500</v>
      </c>
      <c r="P58" s="99"/>
      <c r="Q58" s="98"/>
      <c r="R58" s="342" t="s">
        <v>131</v>
      </c>
      <c r="S58" s="88">
        <v>180</v>
      </c>
      <c r="T58" s="99"/>
      <c r="U58" s="98"/>
      <c r="V58" s="332"/>
      <c r="W58" s="88"/>
      <c r="X58" s="96"/>
      <c r="Y58" s="81"/>
      <c r="Z58" s="94"/>
      <c r="AA58" s="88"/>
      <c r="AB58" s="193"/>
      <c r="AC58" s="190"/>
      <c r="AD58" s="119" t="s">
        <v>68</v>
      </c>
    </row>
    <row r="59" spans="1:30" s="189" customFormat="1" ht="13.5" customHeight="1">
      <c r="A59" s="449"/>
      <c r="B59" s="89"/>
      <c r="C59" s="192"/>
      <c r="D59" s="193"/>
      <c r="E59" s="190"/>
      <c r="F59" s="94"/>
      <c r="G59" s="88">
        <v>0</v>
      </c>
      <c r="H59" s="99"/>
      <c r="I59" s="98"/>
      <c r="J59" s="341"/>
      <c r="K59" s="199"/>
      <c r="L59" s="91"/>
      <c r="M59" s="90"/>
      <c r="N59" s="200" t="s">
        <v>130</v>
      </c>
      <c r="O59" s="198" t="s">
        <v>71</v>
      </c>
      <c r="P59" s="91"/>
      <c r="Q59" s="98"/>
      <c r="R59" s="200" t="s">
        <v>129</v>
      </c>
      <c r="S59" s="88">
        <v>1730</v>
      </c>
      <c r="T59" s="99"/>
      <c r="U59" s="98"/>
      <c r="V59" s="332"/>
      <c r="W59" s="192"/>
      <c r="X59" s="193"/>
      <c r="Y59" s="190"/>
      <c r="Z59" s="94"/>
      <c r="AA59" s="192"/>
      <c r="AB59" s="193"/>
      <c r="AC59" s="190"/>
      <c r="AD59" s="119" t="s">
        <v>68</v>
      </c>
    </row>
    <row r="60" spans="1:30" s="189" customFormat="1" ht="13.5" customHeight="1">
      <c r="A60" s="449"/>
      <c r="B60" s="89"/>
      <c r="C60" s="192"/>
      <c r="D60" s="193"/>
      <c r="E60" s="190"/>
      <c r="F60" s="105"/>
      <c r="G60" s="88"/>
      <c r="H60" s="99"/>
      <c r="I60" s="98"/>
      <c r="J60" s="332"/>
      <c r="K60" s="88"/>
      <c r="L60" s="87"/>
      <c r="M60" s="81"/>
      <c r="N60" s="200" t="s">
        <v>499</v>
      </c>
      <c r="O60" s="88">
        <v>840</v>
      </c>
      <c r="P60" s="99"/>
      <c r="Q60" s="98"/>
      <c r="R60" s="344"/>
      <c r="S60" s="199"/>
      <c r="T60" s="91"/>
      <c r="U60" s="90"/>
      <c r="V60" s="344"/>
      <c r="W60" s="192"/>
      <c r="X60" s="193"/>
      <c r="Y60" s="190"/>
      <c r="Z60" s="94"/>
      <c r="AA60" s="192"/>
      <c r="AB60" s="193"/>
      <c r="AC60" s="190"/>
      <c r="AD60" s="119" t="s">
        <v>68</v>
      </c>
    </row>
    <row r="61" spans="1:30" s="189" customFormat="1" ht="13.5" customHeight="1">
      <c r="A61" s="449"/>
      <c r="B61" s="89"/>
      <c r="C61" s="192"/>
      <c r="D61" s="193"/>
      <c r="E61" s="190"/>
      <c r="F61" s="97"/>
      <c r="G61" s="88"/>
      <c r="H61" s="99"/>
      <c r="I61" s="98"/>
      <c r="J61" s="94"/>
      <c r="K61" s="97"/>
      <c r="L61" s="97"/>
      <c r="M61" s="98"/>
      <c r="N61" s="200" t="s">
        <v>128</v>
      </c>
      <c r="O61" s="198" t="s">
        <v>71</v>
      </c>
      <c r="P61" s="91"/>
      <c r="Q61" s="98"/>
      <c r="R61" s="344"/>
      <c r="S61" s="88"/>
      <c r="T61" s="87"/>
      <c r="U61" s="81"/>
      <c r="V61" s="344"/>
      <c r="W61" s="192"/>
      <c r="X61" s="193"/>
      <c r="Y61" s="190"/>
      <c r="Z61" s="94"/>
      <c r="AA61" s="192"/>
      <c r="AB61" s="193"/>
      <c r="AC61" s="190"/>
      <c r="AD61" s="119" t="s">
        <v>68</v>
      </c>
    </row>
    <row r="62" spans="1:30" s="189" customFormat="1" ht="13.5" hidden="1" customHeight="1">
      <c r="A62" s="330"/>
      <c r="B62" s="89"/>
      <c r="C62" s="192"/>
      <c r="D62" s="193"/>
      <c r="E62" s="190"/>
      <c r="F62" s="94"/>
      <c r="G62" s="88">
        <v>0</v>
      </c>
      <c r="H62" s="99"/>
      <c r="I62" s="98"/>
      <c r="J62" s="89"/>
      <c r="K62" s="88">
        <v>0</v>
      </c>
      <c r="L62" s="99"/>
      <c r="M62" s="98"/>
      <c r="N62" s="197" t="s">
        <v>69</v>
      </c>
      <c r="O62" s="88"/>
      <c r="P62" s="96"/>
      <c r="Q62" s="81"/>
      <c r="R62" s="104"/>
      <c r="S62" s="88"/>
      <c r="T62" s="87"/>
      <c r="U62" s="81"/>
      <c r="V62" s="137" t="s">
        <v>574</v>
      </c>
      <c r="W62" s="192"/>
      <c r="X62" s="193"/>
      <c r="Y62" s="190"/>
      <c r="Z62" s="94"/>
      <c r="AA62" s="192"/>
      <c r="AB62" s="193"/>
      <c r="AC62" s="190"/>
      <c r="AD62" s="119" t="s">
        <v>68</v>
      </c>
    </row>
    <row r="63" spans="1:30" s="189" customFormat="1" ht="13.5" hidden="1" customHeight="1">
      <c r="A63" s="330"/>
      <c r="B63" s="89"/>
      <c r="C63" s="192"/>
      <c r="D63" s="193"/>
      <c r="E63" s="190"/>
      <c r="F63" s="196"/>
      <c r="G63" s="88"/>
      <c r="H63" s="87"/>
      <c r="I63" s="81"/>
      <c r="J63" s="89"/>
      <c r="K63" s="88">
        <v>0</v>
      </c>
      <c r="L63" s="99"/>
      <c r="M63" s="98"/>
      <c r="N63" s="97"/>
      <c r="O63" s="88"/>
      <c r="P63" s="96"/>
      <c r="Q63" s="81"/>
      <c r="R63" s="97"/>
      <c r="S63" s="88"/>
      <c r="T63" s="87"/>
      <c r="U63" s="81"/>
      <c r="V63" s="94"/>
      <c r="W63" s="192"/>
      <c r="X63" s="193"/>
      <c r="Y63" s="190"/>
      <c r="Z63" s="94"/>
      <c r="AA63" s="192"/>
      <c r="AB63" s="193"/>
      <c r="AC63" s="190"/>
      <c r="AD63" s="119" t="s">
        <v>68</v>
      </c>
    </row>
    <row r="64" spans="1:30" s="189" customFormat="1" ht="13.5" hidden="1" customHeight="1">
      <c r="A64" s="330"/>
      <c r="B64" s="89"/>
      <c r="C64" s="192"/>
      <c r="D64" s="193"/>
      <c r="E64" s="190"/>
      <c r="F64" s="94"/>
      <c r="G64" s="88"/>
      <c r="H64" s="87"/>
      <c r="I64" s="81"/>
      <c r="J64" s="89"/>
      <c r="K64" s="88">
        <v>0</v>
      </c>
      <c r="L64" s="99"/>
      <c r="M64" s="98"/>
      <c r="N64" s="97"/>
      <c r="O64" s="192"/>
      <c r="P64" s="193"/>
      <c r="Q64" s="190"/>
      <c r="R64" s="97"/>
      <c r="S64" s="88"/>
      <c r="T64" s="87"/>
      <c r="U64" s="81"/>
      <c r="V64" s="94"/>
      <c r="W64" s="192"/>
      <c r="X64" s="193"/>
      <c r="Y64" s="190"/>
      <c r="Z64" s="94"/>
      <c r="AA64" s="192"/>
      <c r="AB64" s="193"/>
      <c r="AC64" s="190"/>
      <c r="AD64" s="119" t="s">
        <v>68</v>
      </c>
    </row>
    <row r="65" spans="1:30" s="189" customFormat="1" ht="13.5" customHeight="1">
      <c r="A65" s="302">
        <f>SUM(D65,H56,H65,L65,T65,AB65)</f>
        <v>0</v>
      </c>
      <c r="B65" s="100" t="s">
        <v>66</v>
      </c>
      <c r="C65" s="192">
        <f>SUM(C51:C64)</f>
        <v>380</v>
      </c>
      <c r="D65" s="191">
        <f>SUM(D51:D64)</f>
        <v>0</v>
      </c>
      <c r="E65" s="195"/>
      <c r="F65" s="100" t="s">
        <v>66</v>
      </c>
      <c r="G65" s="192">
        <f>SUM(G58:G64)</f>
        <v>0</v>
      </c>
      <c r="H65" s="191">
        <f>SUM(H58:H64)</f>
        <v>0</v>
      </c>
      <c r="I65" s="190"/>
      <c r="J65" s="100" t="s">
        <v>66</v>
      </c>
      <c r="K65" s="97"/>
      <c r="L65" s="99"/>
      <c r="M65" s="190"/>
      <c r="N65" s="97"/>
      <c r="O65" s="192"/>
      <c r="P65" s="193"/>
      <c r="Q65" s="190"/>
      <c r="R65" s="100" t="s">
        <v>66</v>
      </c>
      <c r="S65" s="192">
        <f>SUM(O51:O61,S51:S64)</f>
        <v>15410</v>
      </c>
      <c r="T65" s="194">
        <f>SUM(P51:P61,T51:T64)</f>
        <v>0</v>
      </c>
      <c r="U65" s="190"/>
      <c r="V65" s="94"/>
      <c r="W65" s="192"/>
      <c r="X65" s="193"/>
      <c r="Y65" s="190"/>
      <c r="Z65" s="100" t="s">
        <v>66</v>
      </c>
      <c r="AA65" s="192">
        <f>SUM(W51:W56,AA51:AA56)</f>
        <v>4900</v>
      </c>
      <c r="AB65" s="191">
        <f>SUM(X51:X56,AB51:AB56)</f>
        <v>0</v>
      </c>
      <c r="AC65" s="190"/>
      <c r="AD65" s="119" t="s">
        <v>68</v>
      </c>
    </row>
    <row r="66" spans="1:30" s="62" customFormat="1" ht="13.5" customHeight="1">
      <c r="A66" s="308">
        <f>SUM(C65,G56,G65,K65,S65,AA65)</f>
        <v>20690</v>
      </c>
      <c r="B66" s="78"/>
      <c r="C66" s="76"/>
      <c r="D66" s="76"/>
      <c r="E66" s="76"/>
      <c r="F66" s="78"/>
      <c r="G66" s="76"/>
      <c r="H66" s="76"/>
      <c r="I66" s="76"/>
      <c r="J66" s="78"/>
      <c r="K66" s="76"/>
      <c r="L66" s="76"/>
      <c r="M66" s="76"/>
      <c r="N66" s="97"/>
      <c r="O66" s="76"/>
      <c r="P66" s="76"/>
      <c r="Q66" s="76"/>
      <c r="R66" s="78"/>
      <c r="S66" s="76"/>
      <c r="T66" s="76"/>
      <c r="U66" s="76"/>
      <c r="V66" s="77"/>
      <c r="W66" s="76"/>
      <c r="X66" s="76"/>
      <c r="Y66" s="76"/>
      <c r="Z66" s="76"/>
      <c r="AA66" s="433"/>
      <c r="AB66" s="442"/>
      <c r="AC66" s="115"/>
      <c r="AD66" s="119" t="s">
        <v>68</v>
      </c>
    </row>
    <row r="67" spans="1:30" s="62" customFormat="1" ht="13.5" customHeight="1">
      <c r="A67" s="320" t="s">
        <v>31</v>
      </c>
      <c r="B67" s="71"/>
      <c r="C67" s="183"/>
      <c r="D67" s="183"/>
      <c r="E67" s="183"/>
      <c r="G67" s="183"/>
      <c r="H67" s="183"/>
      <c r="I67" s="183"/>
      <c r="K67" s="183"/>
      <c r="L67" s="183"/>
      <c r="M67" s="183"/>
      <c r="N67" s="188">
        <v>-2</v>
      </c>
      <c r="O67" s="183"/>
      <c r="P67" s="183"/>
      <c r="Q67" s="183"/>
      <c r="S67" s="183"/>
      <c r="T67" s="183"/>
      <c r="U67" s="183"/>
      <c r="W67" s="425" t="str">
        <f>表紙!P10</f>
        <v>令和　7年 　2月</v>
      </c>
      <c r="X67" s="425"/>
      <c r="Y67" s="425"/>
      <c r="Z67" s="427" t="s">
        <v>65</v>
      </c>
      <c r="AA67" s="427"/>
      <c r="AB67" s="427"/>
    </row>
    <row r="68" spans="1:30" s="62" customFormat="1" ht="12" customHeight="1">
      <c r="C68" s="183"/>
      <c r="D68" s="183"/>
      <c r="E68" s="183"/>
      <c r="G68" s="187"/>
      <c r="H68" s="183"/>
      <c r="I68" s="183"/>
      <c r="K68" s="183"/>
      <c r="L68" s="183"/>
      <c r="M68" s="183"/>
      <c r="O68" s="183"/>
      <c r="P68" s="183"/>
      <c r="Q68" s="183"/>
      <c r="S68" s="19"/>
      <c r="T68" s="183"/>
      <c r="U68" s="183"/>
      <c r="W68" s="183"/>
      <c r="X68" s="183"/>
      <c r="Y68" s="183"/>
      <c r="AA68" s="183"/>
      <c r="AB68" s="183">
        <f>SUM(AB65,AB49,AB34,AB24)</f>
        <v>0</v>
      </c>
    </row>
    <row r="69" spans="1:30" s="62" customFormat="1" ht="12" customHeight="1">
      <c r="C69" s="184"/>
      <c r="D69" s="184"/>
      <c r="E69" s="184"/>
      <c r="G69" s="183"/>
      <c r="H69" s="183"/>
      <c r="I69" s="183"/>
      <c r="J69" s="185"/>
      <c r="K69" s="183"/>
      <c r="L69" s="183"/>
      <c r="M69" s="183"/>
      <c r="N69" s="119"/>
      <c r="O69" s="74"/>
      <c r="P69" s="186"/>
      <c r="Q69" s="186"/>
      <c r="R69" s="119"/>
      <c r="S69" s="74"/>
      <c r="T69" s="184"/>
      <c r="U69" s="184"/>
      <c r="V69" s="185"/>
      <c r="W69" s="184"/>
      <c r="X69" s="184"/>
      <c r="Y69" s="184"/>
      <c r="AA69" s="183"/>
      <c r="AB69" s="183"/>
    </row>
    <row r="70" spans="1:30" ht="12" customHeight="1">
      <c r="A70" s="62"/>
      <c r="B70" s="62"/>
      <c r="K70" s="183"/>
      <c r="N70" s="119"/>
      <c r="O70" s="74"/>
      <c r="P70" s="179"/>
      <c r="Q70" s="179"/>
      <c r="R70" s="119"/>
      <c r="S70" s="74"/>
    </row>
    <row r="71" spans="1:30" ht="12" customHeight="1">
      <c r="C71" s="182"/>
      <c r="N71" s="119"/>
      <c r="O71" s="74"/>
      <c r="P71" s="179"/>
      <c r="Q71" s="179"/>
      <c r="R71" s="119"/>
      <c r="S71" s="74"/>
    </row>
    <row r="72" spans="1:30" ht="12" customHeight="1">
      <c r="N72" s="119"/>
      <c r="O72" s="74"/>
      <c r="P72" s="179"/>
      <c r="Q72" s="179"/>
      <c r="R72" s="119"/>
      <c r="S72" s="74"/>
    </row>
    <row r="73" spans="1:30" ht="12" customHeight="1">
      <c r="N73" s="119"/>
      <c r="O73" s="74"/>
      <c r="P73" s="179"/>
      <c r="Q73" s="179"/>
      <c r="R73" s="181"/>
      <c r="S73" s="74"/>
    </row>
    <row r="74" spans="1:30">
      <c r="N74" s="119"/>
      <c r="O74" s="74"/>
      <c r="P74" s="179"/>
      <c r="Q74" s="179"/>
      <c r="R74" s="119"/>
      <c r="S74" s="74"/>
    </row>
    <row r="75" spans="1:30">
      <c r="N75" s="119"/>
      <c r="O75" s="74"/>
      <c r="P75" s="179"/>
      <c r="Q75" s="179"/>
      <c r="R75" s="119"/>
      <c r="S75" s="74"/>
    </row>
    <row r="76" spans="1:30">
      <c r="N76" s="119"/>
      <c r="O76" s="74"/>
      <c r="P76" s="179"/>
      <c r="Q76" s="179"/>
      <c r="R76" s="119"/>
      <c r="S76" s="74"/>
    </row>
    <row r="77" spans="1:30">
      <c r="N77" s="119"/>
      <c r="O77" s="74"/>
      <c r="P77" s="179"/>
      <c r="Q77" s="179"/>
      <c r="R77" s="119"/>
      <c r="S77" s="74"/>
    </row>
    <row r="78" spans="1:30">
      <c r="N78" s="180"/>
      <c r="O78" s="74"/>
      <c r="P78" s="179"/>
      <c r="Q78" s="179"/>
      <c r="R78" s="119"/>
      <c r="S78" s="74"/>
    </row>
    <row r="79" spans="1:30">
      <c r="N79" s="58"/>
      <c r="O79" s="179"/>
      <c r="P79" s="179"/>
      <c r="Q79" s="179"/>
      <c r="R79" s="119"/>
      <c r="S79" s="74"/>
    </row>
  </sheetData>
  <sheetProtection algorithmName="SHA-512" hashValue="E1gidrV3Qv6UKBuXp8A+5wWenY9wRTJJ73tHUbBKhad1hn57AsWAhQfqwiuLCJxBx/bSExbY+EMh7Ekm7liVwQ==" saltValue="rMe8k2IVMLklwvZ+HbueTw==" spinCount="100000" sheet="1" formatCells="0"/>
  <mergeCells count="36">
    <mergeCell ref="W67:Y67"/>
    <mergeCell ref="Z67:AB67"/>
    <mergeCell ref="AA66:AB66"/>
    <mergeCell ref="A7:A19"/>
    <mergeCell ref="A26:A29"/>
    <mergeCell ref="A36:A44"/>
    <mergeCell ref="A51:A61"/>
    <mergeCell ref="F57:I58"/>
    <mergeCell ref="F50:J50"/>
    <mergeCell ref="K49:Q49"/>
    <mergeCell ref="Y1:AC1"/>
    <mergeCell ref="Y2:AC2"/>
    <mergeCell ref="T3:AC3"/>
    <mergeCell ref="W1:X1"/>
    <mergeCell ref="B2:C2"/>
    <mergeCell ref="J2:K2"/>
    <mergeCell ref="R2:S2"/>
    <mergeCell ref="T2:V2"/>
    <mergeCell ref="W2:X2"/>
    <mergeCell ref="B3:C3"/>
    <mergeCell ref="V5:AC5"/>
    <mergeCell ref="F42:I43"/>
    <mergeCell ref="D2:I2"/>
    <mergeCell ref="D3:I3"/>
    <mergeCell ref="L2:Q2"/>
    <mergeCell ref="L3:Q3"/>
    <mergeCell ref="J3:K3"/>
    <mergeCell ref="R3:S3"/>
    <mergeCell ref="AA25:AB25"/>
    <mergeCell ref="AA35:AB35"/>
    <mergeCell ref="F5:I5"/>
    <mergeCell ref="J5:M5"/>
    <mergeCell ref="N5:U5"/>
    <mergeCell ref="B5:E5"/>
    <mergeCell ref="N18:O18"/>
    <mergeCell ref="N34:O34"/>
  </mergeCells>
  <phoneticPr fontId="2"/>
  <conditionalFormatting sqref="D7:D10">
    <cfRule type="cellIs" dxfId="160" priority="62" stopIfTrue="1" operator="greaterThan">
      <formula>$C7</formula>
    </cfRule>
  </conditionalFormatting>
  <conditionalFormatting sqref="D24">
    <cfRule type="cellIs" dxfId="159" priority="61" stopIfTrue="1" operator="greaterThan">
      <formula>$C$24</formula>
    </cfRule>
  </conditionalFormatting>
  <conditionalFormatting sqref="D26:D28">
    <cfRule type="cellIs" dxfId="158" priority="60" stopIfTrue="1" operator="greaterThan">
      <formula>$C26</formula>
    </cfRule>
  </conditionalFormatting>
  <conditionalFormatting sqref="D34">
    <cfRule type="cellIs" dxfId="157" priority="59" stopIfTrue="1" operator="greaterThan">
      <formula>$C$34</formula>
    </cfRule>
  </conditionalFormatting>
  <conditionalFormatting sqref="D36:D41">
    <cfRule type="cellIs" dxfId="156" priority="58" stopIfTrue="1" operator="greaterThan">
      <formula>$C36</formula>
    </cfRule>
  </conditionalFormatting>
  <conditionalFormatting sqref="D49">
    <cfRule type="cellIs" dxfId="155" priority="57" stopIfTrue="1" operator="greaterThan">
      <formula>$C$49</formula>
    </cfRule>
  </conditionalFormatting>
  <conditionalFormatting sqref="D51:D54">
    <cfRule type="cellIs" dxfId="154" priority="56" stopIfTrue="1" operator="greaterThan">
      <formula>$C51</formula>
    </cfRule>
  </conditionalFormatting>
  <conditionalFormatting sqref="D65">
    <cfRule type="cellIs" dxfId="153" priority="55" stopIfTrue="1" operator="greaterThan">
      <formula>$C$65</formula>
    </cfRule>
  </conditionalFormatting>
  <conditionalFormatting sqref="H7">
    <cfRule type="cellIs" dxfId="152" priority="54" stopIfTrue="1" operator="greaterThan">
      <formula>$G7</formula>
    </cfRule>
  </conditionalFormatting>
  <conditionalFormatting sqref="H24">
    <cfRule type="cellIs" dxfId="151" priority="53" stopIfTrue="1" operator="greaterThan">
      <formula>$G24</formula>
    </cfRule>
  </conditionalFormatting>
  <conditionalFormatting sqref="H36">
    <cfRule type="cellIs" dxfId="150" priority="52" stopIfTrue="1" operator="greaterThan">
      <formula>$G$36</formula>
    </cfRule>
  </conditionalFormatting>
  <conditionalFormatting sqref="H40">
    <cfRule type="cellIs" dxfId="149" priority="51" stopIfTrue="1" operator="greaterThan">
      <formula>$G$40</formula>
    </cfRule>
  </conditionalFormatting>
  <conditionalFormatting sqref="H45">
    <cfRule type="cellIs" dxfId="148" priority="50" stopIfTrue="1" operator="greaterThan">
      <formula>$G$45</formula>
    </cfRule>
  </conditionalFormatting>
  <conditionalFormatting sqref="H49">
    <cfRule type="cellIs" dxfId="147" priority="49" stopIfTrue="1" operator="greaterThan">
      <formula>$G$49</formula>
    </cfRule>
  </conditionalFormatting>
  <conditionalFormatting sqref="H55">
    <cfRule type="cellIs" dxfId="146" priority="48" stopIfTrue="1" operator="greaterThan">
      <formula>$G$55</formula>
    </cfRule>
  </conditionalFormatting>
  <conditionalFormatting sqref="H56">
    <cfRule type="cellIs" dxfId="145" priority="9" stopIfTrue="1" operator="greaterThan">
      <formula>$G$56</formula>
    </cfRule>
  </conditionalFormatting>
  <conditionalFormatting sqref="H59:H62">
    <cfRule type="cellIs" dxfId="144" priority="47" stopIfTrue="1" operator="greaterThan">
      <formula>$G59</formula>
    </cfRule>
  </conditionalFormatting>
  <conditionalFormatting sqref="H65">
    <cfRule type="cellIs" dxfId="143" priority="46" stopIfTrue="1" operator="greaterThan">
      <formula>$G$65</formula>
    </cfRule>
  </conditionalFormatting>
  <conditionalFormatting sqref="K42">
    <cfRule type="cellIs" dxfId="142" priority="2" stopIfTrue="1" operator="greaterThan">
      <formula>$K42</formula>
    </cfRule>
  </conditionalFormatting>
  <conditionalFormatting sqref="L8:L24">
    <cfRule type="cellIs" dxfId="141" priority="45" stopIfTrue="1" operator="greaterThan">
      <formula>$K8</formula>
    </cfRule>
  </conditionalFormatting>
  <conditionalFormatting sqref="L28:L33">
    <cfRule type="cellIs" dxfId="140" priority="44" stopIfTrue="1" operator="greaterThan">
      <formula>$K28</formula>
    </cfRule>
  </conditionalFormatting>
  <conditionalFormatting sqref="L34">
    <cfRule type="cellIs" dxfId="139" priority="43" stopIfTrue="1" operator="greaterThan">
      <formula>$K$34</formula>
    </cfRule>
  </conditionalFormatting>
  <conditionalFormatting sqref="L37:L42">
    <cfRule type="cellIs" dxfId="138" priority="4" stopIfTrue="1" operator="greaterThan">
      <formula>$K37</formula>
    </cfRule>
  </conditionalFormatting>
  <conditionalFormatting sqref="L45:L48">
    <cfRule type="cellIs" dxfId="137" priority="42" stopIfTrue="1" operator="greaterThan">
      <formula>$K45</formula>
    </cfRule>
  </conditionalFormatting>
  <conditionalFormatting sqref="L52:L54">
    <cfRule type="cellIs" dxfId="136" priority="40" stopIfTrue="1" operator="greaterThan">
      <formula>$K52</formula>
    </cfRule>
  </conditionalFormatting>
  <conditionalFormatting sqref="L56:L58">
    <cfRule type="cellIs" dxfId="135" priority="39" stopIfTrue="1" operator="greaterThan">
      <formula>$K56</formula>
    </cfRule>
  </conditionalFormatting>
  <conditionalFormatting sqref="L59">
    <cfRule type="cellIs" dxfId="134" priority="1" stopIfTrue="1" operator="greaterThan">
      <formula>$S59</formula>
    </cfRule>
  </conditionalFormatting>
  <conditionalFormatting sqref="L62:L65">
    <cfRule type="cellIs" dxfId="133" priority="3" stopIfTrue="1" operator="greaterThan">
      <formula>$K62</formula>
    </cfRule>
  </conditionalFormatting>
  <conditionalFormatting sqref="P7:P16">
    <cfRule type="cellIs" dxfId="132" priority="37" stopIfTrue="1" operator="greaterThan">
      <formula>$O7</formula>
    </cfRule>
  </conditionalFormatting>
  <conditionalFormatting sqref="P26:P29">
    <cfRule type="cellIs" dxfId="131" priority="34" stopIfTrue="1" operator="greaterThan">
      <formula>$O26</formula>
    </cfRule>
  </conditionalFormatting>
  <conditionalFormatting sqref="P36:P43">
    <cfRule type="cellIs" dxfId="130" priority="31" stopIfTrue="1" operator="greaterThan">
      <formula>$O36</formula>
    </cfRule>
  </conditionalFormatting>
  <conditionalFormatting sqref="P51:P54 P58:P61">
    <cfRule type="cellIs" dxfId="129" priority="28" stopIfTrue="1" operator="greaterThan">
      <formula>$O51</formula>
    </cfRule>
  </conditionalFormatting>
  <conditionalFormatting sqref="T7:T19">
    <cfRule type="cellIs" dxfId="128" priority="35" stopIfTrue="1" operator="greaterThan">
      <formula>$S7</formula>
    </cfRule>
  </conditionalFormatting>
  <conditionalFormatting sqref="T24">
    <cfRule type="cellIs" dxfId="127" priority="36" stopIfTrue="1" operator="greaterThan">
      <formula>$S$24</formula>
    </cfRule>
  </conditionalFormatting>
  <conditionalFormatting sqref="T26:T29">
    <cfRule type="cellIs" dxfId="126" priority="33" stopIfTrue="1" operator="greaterThan">
      <formula>$S26</formula>
    </cfRule>
  </conditionalFormatting>
  <conditionalFormatting sqref="T34">
    <cfRule type="cellIs" dxfId="125" priority="32" stopIfTrue="1" operator="greaterThan">
      <formula>$S$34</formula>
    </cfRule>
  </conditionalFormatting>
  <conditionalFormatting sqref="T36:T42">
    <cfRule type="cellIs" dxfId="124" priority="30" stopIfTrue="1" operator="greaterThan">
      <formula>$S36</formula>
    </cfRule>
  </conditionalFormatting>
  <conditionalFormatting sqref="T43">
    <cfRule type="cellIs" dxfId="123" priority="8" stopIfTrue="1" operator="greaterThan">
      <formula>$S$43</formula>
    </cfRule>
  </conditionalFormatting>
  <conditionalFormatting sqref="T49">
    <cfRule type="cellIs" dxfId="122" priority="29" stopIfTrue="1" operator="greaterThan">
      <formula>$S$49</formula>
    </cfRule>
  </conditionalFormatting>
  <conditionalFormatting sqref="T51:T53">
    <cfRule type="cellIs" dxfId="121" priority="27" stopIfTrue="1" operator="greaterThan">
      <formula>$O51</formula>
    </cfRule>
  </conditionalFormatting>
  <conditionalFormatting sqref="T51:T55 T57:T60">
    <cfRule type="cellIs" dxfId="120" priority="24" stopIfTrue="1" operator="greaterThan">
      <formula>$S51</formula>
    </cfRule>
  </conditionalFormatting>
  <conditionalFormatting sqref="T65">
    <cfRule type="cellIs" dxfId="119" priority="10" stopIfTrue="1" operator="greaterThan">
      <formula>$S$65</formula>
    </cfRule>
  </conditionalFormatting>
  <conditionalFormatting sqref="X8:X13">
    <cfRule type="cellIs" dxfId="118" priority="23" stopIfTrue="1" operator="greaterThan">
      <formula>$W8</formula>
    </cfRule>
  </conditionalFormatting>
  <conditionalFormatting sqref="X26:X28">
    <cfRule type="cellIs" dxfId="117" priority="20" stopIfTrue="1" operator="greaterThan">
      <formula>$W26</formula>
    </cfRule>
  </conditionalFormatting>
  <conditionalFormatting sqref="X36:X41">
    <cfRule type="cellIs" dxfId="116" priority="16" stopIfTrue="1" operator="greaterThan">
      <formula>$W36</formula>
    </cfRule>
  </conditionalFormatting>
  <conditionalFormatting sqref="X51:X56">
    <cfRule type="cellIs" dxfId="115" priority="13" stopIfTrue="1" operator="greaterThan">
      <formula>$W51</formula>
    </cfRule>
  </conditionalFormatting>
  <conditionalFormatting sqref="AB7:AB16">
    <cfRule type="cellIs" dxfId="114" priority="22" stopIfTrue="1" operator="greaterThan">
      <formula>$AA7</formula>
    </cfRule>
  </conditionalFormatting>
  <conditionalFormatting sqref="AB17">
    <cfRule type="cellIs" priority="7" stopIfTrue="1" operator="greaterThan">
      <formula>$AA$17</formula>
    </cfRule>
    <cfRule type="cellIs" dxfId="113" priority="6" stopIfTrue="1" operator="greaterThan">
      <formula>$AA$17</formula>
    </cfRule>
  </conditionalFormatting>
  <conditionalFormatting sqref="AB18">
    <cfRule type="cellIs" dxfId="112" priority="5" stopIfTrue="1" operator="greaterThan">
      <formula>$AA$18</formula>
    </cfRule>
  </conditionalFormatting>
  <conditionalFormatting sqref="AB24">
    <cfRule type="cellIs" dxfId="111" priority="21" stopIfTrue="1" operator="greaterThan">
      <formula>$AA$24</formula>
    </cfRule>
  </conditionalFormatting>
  <conditionalFormatting sqref="AB26:AB27">
    <cfRule type="cellIs" dxfId="110" priority="19" stopIfTrue="1" operator="greaterThan">
      <formula>$W26</formula>
    </cfRule>
    <cfRule type="cellIs" dxfId="109" priority="18" stopIfTrue="1" operator="greaterThan">
      <formula>$AA26</formula>
    </cfRule>
  </conditionalFormatting>
  <conditionalFormatting sqref="AB34">
    <cfRule type="cellIs" dxfId="108" priority="17" stopIfTrue="1" operator="greaterThan">
      <formula>$AA$34</formula>
    </cfRule>
  </conditionalFormatting>
  <conditionalFormatting sqref="AB36:AB42">
    <cfRule type="cellIs" dxfId="107" priority="15" stopIfTrue="1" operator="greaterThan">
      <formula>$AA36</formula>
    </cfRule>
  </conditionalFormatting>
  <conditionalFormatting sqref="AB49">
    <cfRule type="cellIs" dxfId="106" priority="14" stopIfTrue="1" operator="greaterThan">
      <formula>$AA$49</formula>
    </cfRule>
  </conditionalFormatting>
  <conditionalFormatting sqref="AB51:AB56">
    <cfRule type="cellIs" dxfId="105" priority="12" stopIfTrue="1" operator="greaterThan">
      <formula>$AA51</formula>
    </cfRule>
  </conditionalFormatting>
  <conditionalFormatting sqref="AB65">
    <cfRule type="cellIs" dxfId="104" priority="11" stopIfTrue="1" operator="greaterThan">
      <formula>$AA$65</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BDD7-C972-4FC9-85D5-2E497CE1F249}">
  <sheetPr>
    <pageSetUpPr fitToPage="1"/>
  </sheetPr>
  <dimension ref="A1:AD56"/>
  <sheetViews>
    <sheetView showZeros="0" zoomScale="80" zoomScaleNormal="80" zoomScaleSheetLayoutView="70" workbookViewId="0">
      <selection activeCell="W21" sqref="W21"/>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29" s="62" customFormat="1" ht="28.5" customHeight="1">
      <c r="B1" s="177" t="s">
        <v>220</v>
      </c>
      <c r="D1" s="175" t="s">
        <v>219</v>
      </c>
      <c r="E1" s="175"/>
      <c r="J1" s="175" t="s">
        <v>218</v>
      </c>
      <c r="W1" s="455" t="s">
        <v>125</v>
      </c>
      <c r="X1" s="455"/>
      <c r="Y1" s="426">
        <f>石川県部数集計表!O22</f>
        <v>0</v>
      </c>
      <c r="Z1" s="426"/>
      <c r="AA1" s="426"/>
      <c r="AB1" s="426"/>
      <c r="AC1" s="426"/>
    </row>
    <row r="2" spans="1:29" s="62" customFormat="1" ht="27.75" customHeight="1">
      <c r="B2" s="408" t="s">
        <v>217</v>
      </c>
      <c r="C2" s="408"/>
      <c r="D2" s="402">
        <f>石川県部数集計表!C2</f>
        <v>0</v>
      </c>
      <c r="E2" s="403"/>
      <c r="F2" s="403"/>
      <c r="G2" s="403"/>
      <c r="H2" s="403"/>
      <c r="I2" s="404"/>
      <c r="J2" s="408" t="s">
        <v>216</v>
      </c>
      <c r="K2" s="408"/>
      <c r="L2" s="428">
        <f>石川県部数集計表!I2</f>
        <v>0</v>
      </c>
      <c r="M2" s="429"/>
      <c r="N2" s="429"/>
      <c r="O2" s="429"/>
      <c r="P2" s="429"/>
      <c r="Q2" s="430"/>
      <c r="R2" s="406" t="s">
        <v>215</v>
      </c>
      <c r="S2" s="407"/>
      <c r="T2" s="408">
        <f>石川県部数集計表!N2</f>
        <v>0</v>
      </c>
      <c r="U2" s="408"/>
      <c r="V2" s="408"/>
      <c r="W2" s="408" t="s">
        <v>123</v>
      </c>
      <c r="X2" s="408"/>
      <c r="Y2" s="426">
        <f>SUM(A19,A34,A49)</f>
        <v>0</v>
      </c>
      <c r="Z2" s="426"/>
      <c r="AA2" s="426"/>
      <c r="AB2" s="426"/>
      <c r="AC2" s="426"/>
    </row>
    <row r="3" spans="1:29" s="62" customFormat="1" ht="27.75" customHeight="1">
      <c r="B3" s="410" t="s">
        <v>268</v>
      </c>
      <c r="C3" s="411"/>
      <c r="D3" s="402">
        <f>石川県部数集計表!C3</f>
        <v>0</v>
      </c>
      <c r="E3" s="403"/>
      <c r="F3" s="403"/>
      <c r="G3" s="403"/>
      <c r="H3" s="403"/>
      <c r="I3" s="404"/>
      <c r="J3" s="408" t="s">
        <v>214</v>
      </c>
      <c r="K3" s="408"/>
      <c r="L3" s="402">
        <f>石川県部数集計表!I3</f>
        <v>0</v>
      </c>
      <c r="M3" s="403"/>
      <c r="N3" s="403"/>
      <c r="O3" s="403"/>
      <c r="P3" s="403"/>
      <c r="Q3" s="404"/>
      <c r="R3" s="406" t="s">
        <v>266</v>
      </c>
      <c r="S3" s="407"/>
      <c r="T3" s="454"/>
      <c r="U3" s="454"/>
      <c r="V3" s="454"/>
      <c r="W3" s="454"/>
      <c r="X3" s="454"/>
      <c r="Y3" s="454"/>
      <c r="Z3" s="454"/>
      <c r="AA3" s="454"/>
      <c r="AB3" s="454"/>
      <c r="AC3" s="454"/>
    </row>
    <row r="4" spans="1:29" s="62" customFormat="1" ht="6.75" customHeight="1"/>
    <row r="5" spans="1:29" s="62" customFormat="1" ht="25.5" customHeight="1">
      <c r="A5" s="88"/>
      <c r="B5" s="399" t="s">
        <v>403</v>
      </c>
      <c r="C5" s="400"/>
      <c r="D5" s="400"/>
      <c r="E5" s="401"/>
      <c r="F5" s="399" t="s">
        <v>404</v>
      </c>
      <c r="G5" s="400"/>
      <c r="H5" s="400"/>
      <c r="I5" s="401"/>
      <c r="J5" s="409" t="s">
        <v>405</v>
      </c>
      <c r="K5" s="409"/>
      <c r="L5" s="409"/>
      <c r="M5" s="409"/>
      <c r="N5" s="399" t="s">
        <v>407</v>
      </c>
      <c r="O5" s="400"/>
      <c r="P5" s="400"/>
      <c r="Q5" s="400"/>
      <c r="R5" s="400"/>
      <c r="S5" s="400"/>
      <c r="T5" s="400"/>
      <c r="U5" s="401"/>
      <c r="V5" s="409" t="s">
        <v>408</v>
      </c>
      <c r="W5" s="409"/>
      <c r="X5" s="409"/>
      <c r="Y5" s="409"/>
      <c r="Z5" s="409"/>
      <c r="AA5" s="409"/>
      <c r="AB5" s="409"/>
      <c r="AC5" s="409"/>
    </row>
    <row r="6" spans="1:29" s="62" customFormat="1" ht="13.5" customHeight="1">
      <c r="A6" s="309"/>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4" t="s">
        <v>88</v>
      </c>
      <c r="AC6" s="323" t="s">
        <v>87</v>
      </c>
    </row>
    <row r="7" spans="1:29" s="62" customFormat="1" ht="13.5" customHeight="1">
      <c r="A7" s="457" t="s">
        <v>43</v>
      </c>
      <c r="B7" s="200" t="s">
        <v>213</v>
      </c>
      <c r="C7" s="88">
        <v>120</v>
      </c>
      <c r="D7" s="99"/>
      <c r="E7" s="98"/>
      <c r="F7" s="158" t="s">
        <v>69</v>
      </c>
      <c r="G7" s="158"/>
      <c r="H7" s="171"/>
      <c r="I7" s="257"/>
      <c r="J7" s="251"/>
      <c r="K7" s="88"/>
      <c r="L7" s="259"/>
      <c r="M7" s="257"/>
      <c r="N7" s="200" t="s">
        <v>504</v>
      </c>
      <c r="O7" s="88">
        <v>4870</v>
      </c>
      <c r="P7" s="99"/>
      <c r="Q7" s="98"/>
      <c r="R7" s="200" t="s">
        <v>505</v>
      </c>
      <c r="S7" s="88">
        <v>1940</v>
      </c>
      <c r="T7" s="99"/>
      <c r="U7" s="98"/>
      <c r="V7" s="200" t="s">
        <v>212</v>
      </c>
      <c r="W7" s="88">
        <v>1240</v>
      </c>
      <c r="X7" s="99"/>
      <c r="Y7" s="98"/>
      <c r="Z7" s="94" t="s">
        <v>69</v>
      </c>
      <c r="AA7" s="88"/>
      <c r="AB7" s="259"/>
      <c r="AC7" s="81"/>
    </row>
    <row r="8" spans="1:29" s="62" customFormat="1" ht="13.5" customHeight="1">
      <c r="A8" s="457"/>
      <c r="B8" s="200" t="s">
        <v>211</v>
      </c>
      <c r="C8" s="88">
        <v>380</v>
      </c>
      <c r="D8" s="99"/>
      <c r="E8" s="98"/>
      <c r="F8" s="158" t="s">
        <v>69</v>
      </c>
      <c r="G8" s="158"/>
      <c r="H8" s="171"/>
      <c r="I8" s="257"/>
      <c r="J8" s="94"/>
      <c r="K8" s="88">
        <v>0</v>
      </c>
      <c r="L8" s="99"/>
      <c r="M8" s="98"/>
      <c r="N8" s="200" t="s">
        <v>210</v>
      </c>
      <c r="O8" s="198" t="s">
        <v>71</v>
      </c>
      <c r="P8" s="355"/>
      <c r="Q8" s="98"/>
      <c r="R8" s="200" t="s">
        <v>506</v>
      </c>
      <c r="S8" s="88">
        <v>610</v>
      </c>
      <c r="T8" s="99"/>
      <c r="U8" s="98"/>
      <c r="V8" s="200" t="s">
        <v>209</v>
      </c>
      <c r="W8" s="88">
        <v>760</v>
      </c>
      <c r="X8" s="99"/>
      <c r="Y8" s="98"/>
      <c r="Z8" s="200" t="s">
        <v>69</v>
      </c>
      <c r="AA8" s="88"/>
      <c r="AB8" s="259"/>
      <c r="AC8" s="81"/>
    </row>
    <row r="9" spans="1:29" s="62" customFormat="1" ht="13.5" customHeight="1">
      <c r="A9" s="457"/>
      <c r="B9" s="172"/>
      <c r="C9" s="158"/>
      <c r="D9" s="171"/>
      <c r="E9" s="257"/>
      <c r="F9" s="158"/>
      <c r="G9" s="158"/>
      <c r="H9" s="171"/>
      <c r="I9" s="257"/>
      <c r="J9" s="105"/>
      <c r="K9" s="205"/>
      <c r="L9" s="87"/>
      <c r="M9" s="81"/>
      <c r="N9" s="200" t="s">
        <v>208</v>
      </c>
      <c r="O9" s="198" t="s">
        <v>71</v>
      </c>
      <c r="P9" s="91"/>
      <c r="Q9" s="98"/>
      <c r="R9" s="94" t="s">
        <v>69</v>
      </c>
      <c r="S9" s="88"/>
      <c r="T9" s="171"/>
      <c r="U9" s="257"/>
      <c r="V9" s="94"/>
      <c r="W9" s="88"/>
      <c r="X9" s="171"/>
      <c r="Y9" s="257"/>
      <c r="Z9" s="94"/>
      <c r="AA9" s="88"/>
      <c r="AB9" s="171"/>
      <c r="AC9" s="81"/>
    </row>
    <row r="10" spans="1:29" s="62" customFormat="1" ht="13.5" customHeight="1">
      <c r="A10" s="457"/>
      <c r="B10" s="172"/>
      <c r="C10" s="158"/>
      <c r="D10" s="171"/>
      <c r="E10" s="257"/>
      <c r="F10" s="158"/>
      <c r="G10" s="158"/>
      <c r="H10" s="171"/>
      <c r="I10" s="257"/>
      <c r="J10" s="97"/>
      <c r="K10" s="88"/>
      <c r="L10" s="99"/>
      <c r="M10" s="98"/>
      <c r="N10" s="200" t="s">
        <v>207</v>
      </c>
      <c r="O10" s="198" t="s">
        <v>71</v>
      </c>
      <c r="P10" s="91"/>
      <c r="Q10" s="98"/>
      <c r="R10" s="158" t="s">
        <v>69</v>
      </c>
      <c r="S10" s="88"/>
      <c r="T10" s="171"/>
      <c r="U10" s="257"/>
      <c r="V10" s="158"/>
      <c r="W10" s="158"/>
      <c r="X10" s="171"/>
      <c r="Y10" s="257"/>
      <c r="Z10" s="158"/>
      <c r="AA10" s="88"/>
      <c r="AB10" s="171"/>
      <c r="AC10" s="81"/>
    </row>
    <row r="11" spans="1:29" s="62" customFormat="1" ht="13.5" customHeight="1">
      <c r="A11" s="457"/>
      <c r="B11" s="89"/>
      <c r="C11" s="88"/>
      <c r="D11" s="171"/>
      <c r="E11" s="257"/>
      <c r="F11" s="158"/>
      <c r="G11" s="158"/>
      <c r="H11" s="171"/>
      <c r="I11" s="257"/>
      <c r="J11" s="94"/>
      <c r="K11" s="88">
        <v>0</v>
      </c>
      <c r="L11" s="99"/>
      <c r="M11" s="98"/>
      <c r="N11" s="94" t="s">
        <v>69</v>
      </c>
      <c r="O11" s="88"/>
      <c r="P11" s="171"/>
      <c r="Q11" s="257"/>
      <c r="R11" s="158"/>
      <c r="S11" s="88"/>
      <c r="T11" s="171"/>
      <c r="U11" s="257"/>
      <c r="V11" s="158"/>
      <c r="W11" s="158"/>
      <c r="X11" s="171"/>
      <c r="Y11" s="257"/>
      <c r="Z11" s="158"/>
      <c r="AA11" s="88"/>
      <c r="AB11" s="171"/>
      <c r="AC11" s="81"/>
    </row>
    <row r="12" spans="1:29" s="62" customFormat="1" ht="13.5" customHeight="1">
      <c r="A12" s="457"/>
      <c r="B12" s="89"/>
      <c r="C12" s="88"/>
      <c r="D12" s="171"/>
      <c r="E12" s="257"/>
      <c r="F12" s="158"/>
      <c r="G12" s="158"/>
      <c r="H12" s="171"/>
      <c r="I12" s="257"/>
      <c r="J12" s="94"/>
      <c r="K12" s="88">
        <v>0</v>
      </c>
      <c r="L12" s="99"/>
      <c r="M12" s="98"/>
      <c r="N12" s="94" t="s">
        <v>69</v>
      </c>
      <c r="O12" s="88"/>
      <c r="P12" s="171"/>
      <c r="Q12" s="257"/>
      <c r="R12" s="172"/>
      <c r="S12" s="88"/>
      <c r="T12" s="171"/>
      <c r="U12" s="257"/>
      <c r="V12" s="158"/>
      <c r="W12" s="158"/>
      <c r="X12" s="171"/>
      <c r="Y12" s="257"/>
      <c r="Z12" s="172"/>
      <c r="AA12" s="88"/>
      <c r="AB12" s="171"/>
      <c r="AC12" s="81"/>
    </row>
    <row r="13" spans="1:29" s="62" customFormat="1" ht="13.5" customHeight="1">
      <c r="A13" s="457"/>
      <c r="B13" s="89"/>
      <c r="C13" s="88"/>
      <c r="D13" s="171"/>
      <c r="E13" s="257"/>
      <c r="F13" s="158"/>
      <c r="G13" s="158"/>
      <c r="H13" s="171"/>
      <c r="I13" s="257"/>
      <c r="J13" s="246"/>
      <c r="K13" s="88"/>
      <c r="L13" s="259"/>
      <c r="M13" s="257"/>
      <c r="N13" s="332"/>
      <c r="O13" s="88"/>
      <c r="P13" s="171"/>
      <c r="Q13" s="257"/>
      <c r="R13" s="172"/>
      <c r="S13" s="88"/>
      <c r="T13" s="171"/>
      <c r="U13" s="257"/>
      <c r="V13" s="158"/>
      <c r="W13" s="158"/>
      <c r="X13" s="171"/>
      <c r="Y13" s="257"/>
      <c r="Z13" s="172"/>
      <c r="AA13" s="88"/>
      <c r="AB13" s="171"/>
      <c r="AC13" s="81"/>
    </row>
    <row r="14" spans="1:29" s="62" customFormat="1" ht="13.5" customHeight="1">
      <c r="A14" s="457"/>
      <c r="B14" s="89"/>
      <c r="C14" s="88"/>
      <c r="D14" s="171"/>
      <c r="E14" s="257"/>
      <c r="F14" s="158"/>
      <c r="G14" s="158"/>
      <c r="H14" s="171"/>
      <c r="I14" s="257"/>
      <c r="J14" s="246"/>
      <c r="K14" s="88"/>
      <c r="L14" s="259"/>
      <c r="M14" s="257"/>
      <c r="N14" s="332"/>
      <c r="O14" s="88"/>
      <c r="P14" s="171"/>
      <c r="Q14" s="257"/>
      <c r="R14" s="172"/>
      <c r="S14" s="88"/>
      <c r="T14" s="171"/>
      <c r="U14" s="257"/>
      <c r="V14" s="158"/>
      <c r="W14" s="158"/>
      <c r="X14" s="171"/>
      <c r="Y14" s="257"/>
      <c r="Z14" s="172"/>
      <c r="AA14" s="88"/>
      <c r="AB14" s="171"/>
      <c r="AC14" s="81"/>
    </row>
    <row r="15" spans="1:29" s="62" customFormat="1" ht="13.5" customHeight="1">
      <c r="A15" s="457"/>
      <c r="B15" s="89"/>
      <c r="C15" s="88"/>
      <c r="D15" s="171"/>
      <c r="E15" s="257"/>
      <c r="F15" s="158"/>
      <c r="G15" s="158"/>
      <c r="H15" s="171"/>
      <c r="I15" s="257"/>
      <c r="J15" s="94"/>
      <c r="K15" s="88"/>
      <c r="L15" s="259"/>
      <c r="M15" s="257"/>
      <c r="N15" s="421"/>
      <c r="O15" s="422"/>
      <c r="P15" s="171"/>
      <c r="Q15" s="257"/>
      <c r="R15" s="172"/>
      <c r="S15" s="88"/>
      <c r="T15" s="171"/>
      <c r="U15" s="257"/>
      <c r="V15" s="158"/>
      <c r="W15" s="158"/>
      <c r="X15" s="171"/>
      <c r="Y15" s="257"/>
      <c r="Z15" s="172"/>
      <c r="AA15" s="88"/>
      <c r="AB15" s="171"/>
      <c r="AC15" s="81"/>
    </row>
    <row r="16" spans="1:29" s="62" customFormat="1" ht="13.5" customHeight="1">
      <c r="A16" s="457"/>
      <c r="B16" s="89"/>
      <c r="C16" s="88"/>
      <c r="D16" s="171"/>
      <c r="E16" s="257"/>
      <c r="F16" s="158"/>
      <c r="G16" s="158"/>
      <c r="H16" s="171"/>
      <c r="I16" s="257"/>
      <c r="J16" s="94"/>
      <c r="K16" s="88"/>
      <c r="L16" s="259"/>
      <c r="M16" s="257"/>
      <c r="N16" s="332"/>
      <c r="O16" s="88"/>
      <c r="P16" s="171"/>
      <c r="Q16" s="257"/>
      <c r="R16" s="172"/>
      <c r="S16" s="88"/>
      <c r="T16" s="171"/>
      <c r="U16" s="257"/>
      <c r="V16" s="158"/>
      <c r="W16" s="158"/>
      <c r="X16" s="171"/>
      <c r="Y16" s="257"/>
      <c r="Z16" s="172"/>
      <c r="AA16" s="88"/>
      <c r="AB16" s="171"/>
      <c r="AC16" s="81"/>
    </row>
    <row r="17" spans="1:30" s="62" customFormat="1" ht="13.5" customHeight="1">
      <c r="A17" s="457"/>
      <c r="B17" s="89"/>
      <c r="C17" s="88"/>
      <c r="D17" s="171"/>
      <c r="E17" s="257"/>
      <c r="F17" s="158"/>
      <c r="G17" s="158"/>
      <c r="H17" s="171"/>
      <c r="I17" s="257"/>
      <c r="J17" s="94"/>
      <c r="K17" s="88"/>
      <c r="L17" s="259"/>
      <c r="M17" s="257"/>
      <c r="N17" s="94"/>
      <c r="O17" s="88"/>
      <c r="P17" s="171"/>
      <c r="Q17" s="257"/>
      <c r="R17" s="172"/>
      <c r="S17" s="88"/>
      <c r="T17" s="171"/>
      <c r="U17" s="257"/>
      <c r="V17" s="158"/>
      <c r="W17" s="158"/>
      <c r="X17" s="171"/>
      <c r="Y17" s="257"/>
      <c r="Z17" s="172"/>
      <c r="AA17" s="88"/>
      <c r="AB17" s="171"/>
      <c r="AC17" s="81"/>
    </row>
    <row r="18" spans="1:30" s="62" customFormat="1" ht="13.5" customHeight="1">
      <c r="A18" s="457"/>
      <c r="B18" s="89"/>
      <c r="C18" s="88"/>
      <c r="D18" s="171"/>
      <c r="E18" s="257"/>
      <c r="F18" s="158"/>
      <c r="G18" s="158"/>
      <c r="H18" s="171"/>
      <c r="I18" s="257"/>
      <c r="J18" s="94"/>
      <c r="K18" s="88"/>
      <c r="L18" s="259"/>
      <c r="M18" s="257"/>
      <c r="N18" s="94"/>
      <c r="O18" s="88"/>
      <c r="P18" s="171"/>
      <c r="Q18" s="257"/>
      <c r="R18" s="172"/>
      <c r="S18" s="88"/>
      <c r="T18" s="171"/>
      <c r="U18" s="257"/>
      <c r="V18" s="158"/>
      <c r="W18" s="158"/>
      <c r="X18" s="171"/>
      <c r="Y18" s="257"/>
      <c r="Z18" s="172"/>
      <c r="AA18" s="88"/>
      <c r="AB18" s="171"/>
      <c r="AC18" s="81"/>
    </row>
    <row r="19" spans="1:30" s="62" customFormat="1" ht="13.5" customHeight="1">
      <c r="A19" s="302">
        <f>SUM(D19,L19,T19,AB19)</f>
        <v>0</v>
      </c>
      <c r="B19" s="100" t="s">
        <v>66</v>
      </c>
      <c r="C19" s="88">
        <f>SUM(C7:C11)</f>
        <v>500</v>
      </c>
      <c r="D19" s="256">
        <f>SUM(D7:D8)</f>
        <v>0</v>
      </c>
      <c r="E19" s="257"/>
      <c r="F19" s="158"/>
      <c r="G19" s="158"/>
      <c r="H19" s="171"/>
      <c r="I19" s="257"/>
      <c r="J19" s="100" t="s">
        <v>66</v>
      </c>
      <c r="K19" s="166">
        <f>SUM(K8:K18)</f>
        <v>0</v>
      </c>
      <c r="L19" s="258">
        <f>SUM(L8:L18)</f>
        <v>0</v>
      </c>
      <c r="M19" s="257"/>
      <c r="N19" s="158"/>
      <c r="O19" s="158"/>
      <c r="P19" s="171"/>
      <c r="Q19" s="257"/>
      <c r="R19" s="100" t="s">
        <v>66</v>
      </c>
      <c r="S19" s="88">
        <f>SUM(O7:O10,S7:S8)</f>
        <v>7420</v>
      </c>
      <c r="T19" s="99">
        <f>SUM(P7:P10,T7:T8)</f>
        <v>0</v>
      </c>
      <c r="U19" s="257"/>
      <c r="V19" s="158"/>
      <c r="W19" s="158"/>
      <c r="X19" s="171"/>
      <c r="Y19" s="257"/>
      <c r="Z19" s="100" t="s">
        <v>66</v>
      </c>
      <c r="AA19" s="88">
        <f>SUM(W7:W10,AA7:AA10)</f>
        <v>2000</v>
      </c>
      <c r="AB19" s="256">
        <f>SUM(X7:X8)</f>
        <v>0</v>
      </c>
      <c r="AC19" s="81"/>
    </row>
    <row r="20" spans="1:30" s="62" customFormat="1" ht="13.5" customHeight="1">
      <c r="A20" s="307">
        <f>C19+K19+S19+AA19</f>
        <v>9920</v>
      </c>
      <c r="B20" s="211"/>
      <c r="C20" s="77"/>
      <c r="D20" s="77"/>
      <c r="E20" s="77"/>
      <c r="F20" s="210"/>
      <c r="G20" s="77"/>
      <c r="H20" s="77"/>
      <c r="I20" s="77"/>
      <c r="J20" s="210"/>
      <c r="K20" s="77"/>
      <c r="L20" s="77"/>
      <c r="M20" s="77"/>
      <c r="N20" s="77"/>
      <c r="O20" s="77"/>
      <c r="P20" s="77"/>
      <c r="Q20" s="77"/>
      <c r="R20" s="77"/>
      <c r="S20" s="77"/>
      <c r="T20" s="77"/>
      <c r="U20" s="77"/>
      <c r="V20" s="77"/>
      <c r="W20" s="77"/>
      <c r="X20" s="77"/>
      <c r="Y20" s="77"/>
      <c r="Z20" s="77"/>
      <c r="AA20" s="77"/>
      <c r="AB20" s="77"/>
      <c r="AC20" s="115"/>
    </row>
    <row r="21" spans="1:30" s="62" customFormat="1" ht="13.5" customHeight="1">
      <c r="A21" s="456" t="s">
        <v>206</v>
      </c>
      <c r="B21" s="200" t="s">
        <v>412</v>
      </c>
      <c r="C21" s="88">
        <v>410</v>
      </c>
      <c r="D21" s="99"/>
      <c r="E21" s="98"/>
      <c r="F21" s="94"/>
      <c r="G21" s="88"/>
      <c r="H21" s="99"/>
      <c r="I21" s="98"/>
      <c r="J21" s="251"/>
      <c r="K21" s="88"/>
      <c r="L21" s="96"/>
      <c r="M21" s="81"/>
      <c r="N21" s="200" t="s">
        <v>205</v>
      </c>
      <c r="O21" s="198" t="s">
        <v>71</v>
      </c>
      <c r="P21" s="91"/>
      <c r="Q21" s="98"/>
      <c r="R21" s="200" t="s">
        <v>510</v>
      </c>
      <c r="S21" s="88">
        <v>4430</v>
      </c>
      <c r="T21" s="99"/>
      <c r="U21" s="98"/>
      <c r="V21" s="200" t="s">
        <v>395</v>
      </c>
      <c r="W21" s="88">
        <v>850</v>
      </c>
      <c r="X21" s="99"/>
      <c r="Y21" s="98"/>
      <c r="Z21" s="200" t="s">
        <v>204</v>
      </c>
      <c r="AA21" s="88">
        <v>1170</v>
      </c>
      <c r="AB21" s="99"/>
      <c r="AC21" s="98"/>
      <c r="AD21" s="62" t="s">
        <v>69</v>
      </c>
    </row>
    <row r="22" spans="1:30" s="62" customFormat="1" ht="13.5" customHeight="1">
      <c r="A22" s="457"/>
      <c r="B22" s="200" t="s">
        <v>204</v>
      </c>
      <c r="C22" s="88">
        <v>240</v>
      </c>
      <c r="D22" s="99"/>
      <c r="E22" s="98"/>
      <c r="F22" s="94" t="s">
        <v>69</v>
      </c>
      <c r="G22" s="88"/>
      <c r="H22" s="96"/>
      <c r="I22" s="81"/>
      <c r="J22" s="158"/>
      <c r="K22" s="88">
        <v>0</v>
      </c>
      <c r="L22" s="99"/>
      <c r="M22" s="98"/>
      <c r="N22" s="200" t="s">
        <v>507</v>
      </c>
      <c r="O22" s="88">
        <v>2990</v>
      </c>
      <c r="P22" s="99"/>
      <c r="Q22" s="98"/>
      <c r="R22" s="200" t="s">
        <v>511</v>
      </c>
      <c r="S22" s="88">
        <v>5220</v>
      </c>
      <c r="T22" s="99"/>
      <c r="U22" s="98"/>
      <c r="V22" s="94" t="s">
        <v>69</v>
      </c>
      <c r="W22" s="88"/>
      <c r="X22" s="87"/>
      <c r="Y22" s="81"/>
      <c r="Z22" s="200" t="s">
        <v>203</v>
      </c>
      <c r="AA22" s="88">
        <v>890</v>
      </c>
      <c r="AB22" s="99"/>
      <c r="AC22" s="98"/>
      <c r="AD22" s="62" t="s">
        <v>69</v>
      </c>
    </row>
    <row r="23" spans="1:30" s="62" customFormat="1" ht="13.5" customHeight="1">
      <c r="A23" s="457"/>
      <c r="B23" s="89"/>
      <c r="C23" s="88"/>
      <c r="D23" s="96"/>
      <c r="E23" s="81"/>
      <c r="F23" s="105"/>
      <c r="G23" s="88"/>
      <c r="H23" s="96"/>
      <c r="I23" s="81"/>
      <c r="J23" s="105"/>
      <c r="K23" s="88"/>
      <c r="L23" s="99"/>
      <c r="M23" s="98"/>
      <c r="N23" s="200" t="s">
        <v>508</v>
      </c>
      <c r="O23" s="88">
        <v>1990</v>
      </c>
      <c r="P23" s="99"/>
      <c r="Q23" s="98"/>
      <c r="R23" s="131"/>
      <c r="S23" s="112">
        <v>0</v>
      </c>
      <c r="T23" s="91"/>
      <c r="U23" s="90"/>
      <c r="V23" s="94" t="s">
        <v>69</v>
      </c>
      <c r="W23" s="88"/>
      <c r="X23" s="87"/>
      <c r="Y23" s="81"/>
      <c r="Z23" s="200" t="s">
        <v>202</v>
      </c>
      <c r="AA23" s="88">
        <v>230</v>
      </c>
      <c r="AB23" s="99"/>
      <c r="AC23" s="98"/>
      <c r="AD23" s="62" t="s">
        <v>69</v>
      </c>
    </row>
    <row r="24" spans="1:30" s="62" customFormat="1" ht="13.5" customHeight="1">
      <c r="A24" s="457"/>
      <c r="B24" s="128"/>
      <c r="C24" s="88"/>
      <c r="D24" s="96"/>
      <c r="E24" s="81"/>
      <c r="F24" s="97"/>
      <c r="G24" s="88"/>
      <c r="H24" s="96"/>
      <c r="I24" s="81"/>
      <c r="J24" s="97"/>
      <c r="K24" s="88"/>
      <c r="L24" s="99"/>
      <c r="M24" s="98"/>
      <c r="N24" s="200" t="s">
        <v>509</v>
      </c>
      <c r="O24" s="146">
        <v>620</v>
      </c>
      <c r="P24" s="99"/>
      <c r="Q24" s="98"/>
      <c r="R24" s="131"/>
      <c r="S24" s="154"/>
      <c r="T24" s="95"/>
      <c r="U24" s="90"/>
      <c r="V24" s="94"/>
      <c r="W24" s="88"/>
      <c r="X24" s="96"/>
      <c r="Y24" s="81"/>
      <c r="Z24" s="94"/>
      <c r="AA24" s="103"/>
      <c r="AB24" s="87"/>
      <c r="AC24" s="81"/>
      <c r="AD24" s="62" t="s">
        <v>69</v>
      </c>
    </row>
    <row r="25" spans="1:30" s="62" customFormat="1" ht="13.5" customHeight="1">
      <c r="A25" s="457"/>
      <c r="B25" s="333" t="s">
        <v>595</v>
      </c>
      <c r="C25" s="88"/>
      <c r="D25" s="96"/>
      <c r="E25" s="81"/>
      <c r="F25" s="94"/>
      <c r="G25" s="88"/>
      <c r="H25" s="96"/>
      <c r="I25" s="81"/>
      <c r="J25" s="211"/>
      <c r="K25" s="88">
        <v>0</v>
      </c>
      <c r="L25" s="99"/>
      <c r="M25" s="98"/>
      <c r="N25" s="97"/>
      <c r="O25" s="88"/>
      <c r="P25" s="96"/>
      <c r="Q25" s="81"/>
      <c r="R25" s="94"/>
      <c r="S25" s="88"/>
      <c r="T25" s="96"/>
      <c r="U25" s="81"/>
      <c r="V25" s="246"/>
      <c r="W25" s="88"/>
      <c r="X25" s="96"/>
      <c r="Y25" s="81"/>
      <c r="Z25" s="94"/>
      <c r="AA25" s="88"/>
      <c r="AB25" s="96"/>
      <c r="AC25" s="81"/>
      <c r="AD25" s="62" t="s">
        <v>69</v>
      </c>
    </row>
    <row r="26" spans="1:30" s="62" customFormat="1" ht="13.5" customHeight="1">
      <c r="A26" s="457"/>
      <c r="B26" s="207"/>
      <c r="C26" s="88"/>
      <c r="D26" s="96"/>
      <c r="E26" s="81"/>
      <c r="F26" s="94"/>
      <c r="G26" s="88"/>
      <c r="H26" s="96"/>
      <c r="I26" s="81"/>
      <c r="J26" s="94"/>
      <c r="K26" s="164"/>
      <c r="L26" s="87"/>
      <c r="M26" s="81"/>
      <c r="N26" s="197"/>
      <c r="O26" s="88"/>
      <c r="P26" s="96"/>
      <c r="Q26" s="81"/>
      <c r="R26" s="332"/>
      <c r="S26" s="88"/>
      <c r="T26" s="96"/>
      <c r="U26" s="81"/>
      <c r="V26" s="246"/>
      <c r="W26" s="88"/>
      <c r="X26" s="96"/>
      <c r="Y26" s="81"/>
      <c r="Z26" s="246"/>
      <c r="AA26" s="88"/>
      <c r="AB26" s="96"/>
      <c r="AC26" s="81"/>
      <c r="AD26" s="62" t="s">
        <v>69</v>
      </c>
    </row>
    <row r="27" spans="1:30" s="62" customFormat="1" ht="13.5" customHeight="1">
      <c r="A27" s="457"/>
      <c r="B27" s="89"/>
      <c r="C27" s="88"/>
      <c r="D27" s="96"/>
      <c r="E27" s="81"/>
      <c r="F27" s="94"/>
      <c r="G27" s="88"/>
      <c r="H27" s="96"/>
      <c r="I27" s="81"/>
      <c r="J27" s="94"/>
      <c r="K27" s="164"/>
      <c r="L27" s="87"/>
      <c r="M27" s="81"/>
      <c r="N27" s="421"/>
      <c r="O27" s="422"/>
      <c r="P27" s="96"/>
      <c r="Q27" s="81"/>
      <c r="R27" s="332"/>
      <c r="S27" s="88"/>
      <c r="T27" s="96"/>
      <c r="U27" s="81"/>
      <c r="V27" s="94"/>
      <c r="W27" s="88"/>
      <c r="X27" s="96"/>
      <c r="Y27" s="81"/>
      <c r="Z27" s="246"/>
      <c r="AA27" s="88"/>
      <c r="AB27" s="96"/>
      <c r="AC27" s="81"/>
      <c r="AD27" s="62" t="s">
        <v>69</v>
      </c>
    </row>
    <row r="28" spans="1:30" s="62" customFormat="1" ht="13.5" customHeight="1">
      <c r="A28" s="457"/>
      <c r="B28" s="207"/>
      <c r="C28" s="88"/>
      <c r="D28" s="96"/>
      <c r="E28" s="81"/>
      <c r="F28" s="94"/>
      <c r="G28" s="88"/>
      <c r="H28" s="96"/>
      <c r="I28" s="81"/>
      <c r="J28" s="211"/>
      <c r="K28" s="88"/>
      <c r="L28" s="87"/>
      <c r="M28" s="81"/>
      <c r="N28" s="332"/>
      <c r="O28" s="88"/>
      <c r="P28" s="133"/>
      <c r="Q28" s="132"/>
      <c r="R28" s="217"/>
      <c r="S28" s="88"/>
      <c r="T28" s="96"/>
      <c r="U28" s="81"/>
      <c r="V28" s="94"/>
      <c r="W28" s="88"/>
      <c r="X28" s="96"/>
      <c r="Y28" s="81"/>
      <c r="Z28" s="94"/>
      <c r="AA28" s="88"/>
      <c r="AB28" s="96"/>
      <c r="AC28" s="81"/>
      <c r="AD28" s="62" t="s">
        <v>69</v>
      </c>
    </row>
    <row r="29" spans="1:30" s="62" customFormat="1" ht="13.5" customHeight="1">
      <c r="A29" s="457"/>
      <c r="B29" s="207"/>
      <c r="C29" s="88"/>
      <c r="D29" s="96"/>
      <c r="E29" s="81"/>
      <c r="F29" s="94"/>
      <c r="G29" s="88"/>
      <c r="H29" s="96"/>
      <c r="I29" s="81"/>
      <c r="J29" s="211"/>
      <c r="K29" s="88"/>
      <c r="L29" s="87"/>
      <c r="M29" s="81"/>
      <c r="N29" s="141"/>
      <c r="O29" s="134"/>
      <c r="P29" s="133"/>
      <c r="Q29" s="132"/>
      <c r="R29" s="242"/>
      <c r="S29" s="88"/>
      <c r="T29" s="96"/>
      <c r="U29" s="81"/>
      <c r="V29" s="94"/>
      <c r="W29" s="88"/>
      <c r="X29" s="96"/>
      <c r="Y29" s="81"/>
      <c r="Z29" s="94"/>
      <c r="AA29" s="88"/>
      <c r="AB29" s="96"/>
      <c r="AC29" s="81"/>
      <c r="AD29" s="62" t="s">
        <v>69</v>
      </c>
    </row>
    <row r="30" spans="1:30" s="62" customFormat="1" ht="13.5" customHeight="1">
      <c r="A30" s="457"/>
      <c r="B30" s="89"/>
      <c r="C30" s="88"/>
      <c r="D30" s="96"/>
      <c r="E30" s="81"/>
      <c r="F30" s="152"/>
      <c r="G30" s="134"/>
      <c r="H30" s="133"/>
      <c r="I30" s="81"/>
      <c r="J30" s="211"/>
      <c r="K30" s="88"/>
      <c r="L30" s="87"/>
      <c r="M30" s="81"/>
      <c r="N30" s="94"/>
      <c r="O30" s="88"/>
      <c r="P30" s="96"/>
      <c r="Q30" s="81"/>
      <c r="R30" s="94"/>
      <c r="S30" s="88"/>
      <c r="T30" s="96"/>
      <c r="U30" s="81"/>
      <c r="V30" s="94"/>
      <c r="W30" s="88"/>
      <c r="X30" s="96"/>
      <c r="Y30" s="81"/>
      <c r="Z30" s="94"/>
      <c r="AA30" s="88"/>
      <c r="AB30" s="96"/>
      <c r="AC30" s="81"/>
      <c r="AD30" s="62" t="s">
        <v>69</v>
      </c>
    </row>
    <row r="31" spans="1:30" s="62" customFormat="1" ht="13.5" customHeight="1">
      <c r="A31" s="457"/>
      <c r="B31" s="89"/>
      <c r="C31" s="88"/>
      <c r="D31" s="96"/>
      <c r="E31" s="81"/>
      <c r="F31" s="141"/>
      <c r="G31" s="134"/>
      <c r="H31" s="133"/>
      <c r="I31" s="81"/>
      <c r="J31" s="94"/>
      <c r="K31" s="88"/>
      <c r="L31" s="87"/>
      <c r="M31" s="81"/>
      <c r="N31" s="94"/>
      <c r="O31" s="88"/>
      <c r="P31" s="96"/>
      <c r="Q31" s="81"/>
      <c r="R31" s="94"/>
      <c r="S31" s="88"/>
      <c r="T31" s="96"/>
      <c r="U31" s="81"/>
      <c r="V31" s="94"/>
      <c r="W31" s="88"/>
      <c r="X31" s="96"/>
      <c r="Y31" s="81"/>
      <c r="Z31" s="94"/>
      <c r="AA31" s="88"/>
      <c r="AB31" s="96"/>
      <c r="AC31" s="81"/>
      <c r="AD31" s="62" t="s">
        <v>69</v>
      </c>
    </row>
    <row r="32" spans="1:30" s="62" customFormat="1" ht="13.5" customHeight="1">
      <c r="A32" s="457"/>
      <c r="B32" s="89"/>
      <c r="C32" s="88"/>
      <c r="D32" s="96"/>
      <c r="E32" s="81"/>
      <c r="F32" s="141"/>
      <c r="G32" s="134"/>
      <c r="H32" s="133"/>
      <c r="I32" s="81"/>
      <c r="J32" s="211"/>
      <c r="K32" s="88"/>
      <c r="L32" s="87"/>
      <c r="M32" s="81"/>
      <c r="N32" s="94"/>
      <c r="O32" s="88"/>
      <c r="P32" s="96"/>
      <c r="Q32" s="81"/>
      <c r="R32" s="94"/>
      <c r="S32" s="88"/>
      <c r="T32" s="96"/>
      <c r="U32" s="81"/>
      <c r="V32" s="94"/>
      <c r="W32" s="88"/>
      <c r="X32" s="96"/>
      <c r="Y32" s="81"/>
      <c r="Z32" s="94"/>
      <c r="AA32" s="88"/>
      <c r="AB32" s="96"/>
      <c r="AC32" s="81"/>
      <c r="AD32" s="62" t="s">
        <v>69</v>
      </c>
    </row>
    <row r="33" spans="1:30" s="62" customFormat="1">
      <c r="A33" s="457"/>
      <c r="B33" s="89"/>
      <c r="C33" s="88"/>
      <c r="D33" s="96"/>
      <c r="E33" s="81"/>
      <c r="F33" s="255"/>
      <c r="G33" s="88"/>
      <c r="H33" s="96"/>
      <c r="I33" s="81"/>
      <c r="J33" s="211"/>
      <c r="K33" s="88"/>
      <c r="L33" s="87"/>
      <c r="M33" s="81"/>
      <c r="N33" s="94"/>
      <c r="O33" s="88"/>
      <c r="P33" s="96"/>
      <c r="Q33" s="81"/>
      <c r="R33" s="94"/>
      <c r="S33" s="88"/>
      <c r="T33" s="96"/>
      <c r="U33" s="81"/>
      <c r="V33" s="94"/>
      <c r="W33" s="88"/>
      <c r="X33" s="96"/>
      <c r="Y33" s="81"/>
      <c r="Z33" s="94"/>
      <c r="AA33" s="88"/>
      <c r="AB33" s="96"/>
      <c r="AC33" s="81"/>
      <c r="AD33" s="62" t="s">
        <v>69</v>
      </c>
    </row>
    <row r="34" spans="1:30" s="62" customFormat="1" ht="13.5" customHeight="1">
      <c r="A34" s="302">
        <f>SUM(D34,L34,T34,AB34)</f>
        <v>0</v>
      </c>
      <c r="B34" s="100" t="s">
        <v>66</v>
      </c>
      <c r="C34" s="88">
        <f>SUM(C21:C33)</f>
        <v>650</v>
      </c>
      <c r="D34" s="87">
        <f>SUM(D21:D33)</f>
        <v>0</v>
      </c>
      <c r="E34" s="81"/>
      <c r="F34" s="100" t="s">
        <v>66</v>
      </c>
      <c r="G34" s="88">
        <f>SUM(G21:G33)</f>
        <v>0</v>
      </c>
      <c r="H34" s="87">
        <f>SUM(H21:H33)</f>
        <v>0</v>
      </c>
      <c r="I34" s="81"/>
      <c r="J34" s="100" t="s">
        <v>66</v>
      </c>
      <c r="K34" s="88">
        <f>SUM(K22:K33)</f>
        <v>0</v>
      </c>
      <c r="L34" s="87">
        <f>SUM(L22:L33)</f>
        <v>0</v>
      </c>
      <c r="M34" s="81"/>
      <c r="N34" s="89"/>
      <c r="O34" s="88"/>
      <c r="P34" s="96"/>
      <c r="Q34" s="81"/>
      <c r="R34" s="100" t="s">
        <v>66</v>
      </c>
      <c r="S34" s="88">
        <f>SUM(O21:O30,S21:S30)</f>
        <v>15250</v>
      </c>
      <c r="T34" s="87">
        <f>SUM(P21:P30,T21:T30)</f>
        <v>0</v>
      </c>
      <c r="U34" s="81"/>
      <c r="V34" s="94"/>
      <c r="W34" s="88"/>
      <c r="X34" s="96"/>
      <c r="Y34" s="81"/>
      <c r="Z34" s="100" t="s">
        <v>66</v>
      </c>
      <c r="AA34" s="88">
        <f>SUM(W21:W33,AA21:AA33)</f>
        <v>3140</v>
      </c>
      <c r="AB34" s="87">
        <f>SUM(X21:X33,AB21:AB33)</f>
        <v>0</v>
      </c>
      <c r="AC34" s="81"/>
    </row>
    <row r="35" spans="1:30" s="62" customFormat="1">
      <c r="A35" s="308">
        <f>C34+K34+S34+AA34</f>
        <v>19040</v>
      </c>
      <c r="B35" s="189"/>
      <c r="F35" s="189"/>
      <c r="J35" s="189"/>
      <c r="N35" s="189"/>
      <c r="R35" s="189"/>
      <c r="V35" s="210"/>
      <c r="W35" s="76"/>
      <c r="X35" s="76"/>
      <c r="Y35" s="76"/>
      <c r="Z35" s="76"/>
      <c r="AA35" s="433"/>
      <c r="AB35" s="434"/>
      <c r="AC35" s="115"/>
    </row>
    <row r="36" spans="1:30" s="62" customFormat="1" ht="13.5" customHeight="1">
      <c r="A36" s="456" t="s">
        <v>201</v>
      </c>
      <c r="B36" s="200" t="s">
        <v>200</v>
      </c>
      <c r="C36" s="88">
        <v>190</v>
      </c>
      <c r="D36" s="99"/>
      <c r="E36" s="98"/>
      <c r="F36" s="251" t="s">
        <v>74</v>
      </c>
      <c r="G36" s="251"/>
      <c r="H36" s="87"/>
      <c r="I36" s="81"/>
      <c r="J36" s="251"/>
      <c r="K36" s="88"/>
      <c r="L36" s="96"/>
      <c r="M36" s="81"/>
      <c r="N36" s="200" t="s">
        <v>512</v>
      </c>
      <c r="O36" s="88">
        <v>2760</v>
      </c>
      <c r="P36" s="99"/>
      <c r="Q36" s="98"/>
      <c r="R36" s="200" t="s">
        <v>514</v>
      </c>
      <c r="S36" s="88">
        <v>560</v>
      </c>
      <c r="T36" s="99"/>
      <c r="U36" s="98"/>
      <c r="V36" s="200" t="s">
        <v>199</v>
      </c>
      <c r="W36" s="88">
        <v>920</v>
      </c>
      <c r="X36" s="99"/>
      <c r="Y36" s="98"/>
      <c r="Z36" s="200" t="s">
        <v>198</v>
      </c>
      <c r="AA36" s="88">
        <v>100</v>
      </c>
      <c r="AB36" s="99"/>
      <c r="AC36" s="98"/>
      <c r="AD36" s="62" t="s">
        <v>69</v>
      </c>
    </row>
    <row r="37" spans="1:30" s="62" customFormat="1" ht="13.5" customHeight="1">
      <c r="A37" s="457"/>
      <c r="B37" s="200" t="s">
        <v>197</v>
      </c>
      <c r="C37" s="88">
        <v>100</v>
      </c>
      <c r="D37" s="99"/>
      <c r="E37" s="98"/>
      <c r="F37" s="200" t="s">
        <v>196</v>
      </c>
      <c r="G37" s="88">
        <v>50</v>
      </c>
      <c r="H37" s="99"/>
      <c r="I37" s="98"/>
      <c r="J37" s="94"/>
      <c r="K37" s="88">
        <v>0</v>
      </c>
      <c r="L37" s="99"/>
      <c r="M37" s="98"/>
      <c r="N37" s="200" t="s">
        <v>195</v>
      </c>
      <c r="O37" s="198" t="s">
        <v>71</v>
      </c>
      <c r="P37" s="356"/>
      <c r="Q37" s="98"/>
      <c r="R37" s="200" t="s">
        <v>194</v>
      </c>
      <c r="S37" s="88">
        <v>130</v>
      </c>
      <c r="T37" s="99"/>
      <c r="U37" s="98"/>
      <c r="V37" s="200" t="s">
        <v>193</v>
      </c>
      <c r="W37" s="88">
        <v>180</v>
      </c>
      <c r="X37" s="99"/>
      <c r="Y37" s="98"/>
      <c r="Z37" s="200" t="s">
        <v>192</v>
      </c>
      <c r="AA37" s="88">
        <v>100</v>
      </c>
      <c r="AB37" s="99"/>
      <c r="AC37" s="98"/>
      <c r="AD37" s="62" t="s">
        <v>69</v>
      </c>
    </row>
    <row r="38" spans="1:30" s="62" customFormat="1" ht="13.5" customHeight="1">
      <c r="A38" s="457"/>
      <c r="B38" s="89"/>
      <c r="C38" s="88"/>
      <c r="D38" s="96"/>
      <c r="E38" s="81"/>
      <c r="F38" s="94"/>
      <c r="G38" s="88"/>
      <c r="H38" s="96"/>
      <c r="I38" s="81"/>
      <c r="J38" s="105"/>
      <c r="K38" s="88"/>
      <c r="L38" s="99"/>
      <c r="M38" s="98"/>
      <c r="N38" s="200" t="s">
        <v>513</v>
      </c>
      <c r="O38" s="88">
        <v>1200</v>
      </c>
      <c r="P38" s="99"/>
      <c r="Q38" s="98"/>
      <c r="R38" s="200" t="s">
        <v>576</v>
      </c>
      <c r="S38" s="88">
        <v>250</v>
      </c>
      <c r="T38" s="99"/>
      <c r="U38" s="98"/>
      <c r="V38" s="200" t="s">
        <v>191</v>
      </c>
      <c r="W38" s="88">
        <v>150</v>
      </c>
      <c r="X38" s="99"/>
      <c r="Y38" s="98"/>
      <c r="Z38" s="200" t="s">
        <v>190</v>
      </c>
      <c r="AA38" s="88">
        <v>50</v>
      </c>
      <c r="AB38" s="99"/>
      <c r="AC38" s="98"/>
      <c r="AD38" s="62" t="s">
        <v>69</v>
      </c>
    </row>
    <row r="39" spans="1:30" s="62" customFormat="1" ht="13.5" customHeight="1">
      <c r="A39" s="457"/>
      <c r="B39" s="89"/>
      <c r="C39" s="88"/>
      <c r="D39" s="96"/>
      <c r="E39" s="81"/>
      <c r="F39" s="94"/>
      <c r="G39" s="88"/>
      <c r="H39" s="96"/>
      <c r="I39" s="81"/>
      <c r="J39" s="97"/>
      <c r="K39" s="88"/>
      <c r="L39" s="99"/>
      <c r="M39" s="98"/>
      <c r="N39" s="200" t="s">
        <v>189</v>
      </c>
      <c r="O39" s="88">
        <v>260</v>
      </c>
      <c r="P39" s="99"/>
      <c r="Q39" s="98"/>
      <c r="R39" s="94" t="s">
        <v>69</v>
      </c>
      <c r="S39" s="88"/>
      <c r="T39" s="87"/>
      <c r="U39" s="81"/>
      <c r="V39" s="94"/>
      <c r="W39" s="88"/>
      <c r="X39" s="96"/>
      <c r="Y39" s="81"/>
      <c r="Z39" s="94"/>
      <c r="AA39" s="88"/>
      <c r="AB39" s="96"/>
      <c r="AC39" s="81"/>
      <c r="AD39" s="62" t="s">
        <v>69</v>
      </c>
    </row>
    <row r="40" spans="1:30" s="62" customFormat="1" ht="13.5" customHeight="1">
      <c r="A40" s="457"/>
      <c r="B40" s="333" t="s">
        <v>598</v>
      </c>
      <c r="C40" s="88"/>
      <c r="D40" s="96"/>
      <c r="E40" s="81"/>
      <c r="F40" s="94"/>
      <c r="G40" s="88"/>
      <c r="H40" s="96"/>
      <c r="I40" s="81"/>
      <c r="J40" s="94"/>
      <c r="K40" s="88"/>
      <c r="L40" s="87"/>
      <c r="M40" s="81"/>
      <c r="N40" s="200" t="s">
        <v>188</v>
      </c>
      <c r="O40" s="198" t="s">
        <v>71</v>
      </c>
      <c r="P40" s="91"/>
      <c r="Q40" s="98"/>
      <c r="R40" s="94" t="s">
        <v>69</v>
      </c>
      <c r="S40" s="88"/>
      <c r="T40" s="96"/>
      <c r="U40" s="81"/>
      <c r="V40" s="94"/>
      <c r="W40" s="88"/>
      <c r="X40" s="96"/>
      <c r="Y40" s="81"/>
      <c r="Z40" s="94"/>
      <c r="AA40" s="88"/>
      <c r="AB40" s="96"/>
      <c r="AC40" s="81"/>
      <c r="AD40" s="62" t="s">
        <v>69</v>
      </c>
    </row>
    <row r="41" spans="1:30" s="62" customFormat="1" ht="13.5" customHeight="1">
      <c r="A41" s="457"/>
      <c r="B41" s="89"/>
      <c r="C41" s="88"/>
      <c r="D41" s="96"/>
      <c r="E41" s="81"/>
      <c r="F41" s="94"/>
      <c r="G41" s="88"/>
      <c r="H41" s="96"/>
      <c r="I41" s="81"/>
      <c r="J41" s="94"/>
      <c r="K41" s="88"/>
      <c r="L41" s="96"/>
      <c r="M41" s="81"/>
      <c r="N41" s="94"/>
      <c r="O41" s="88"/>
      <c r="P41" s="96"/>
      <c r="Q41" s="81"/>
      <c r="R41" s="94"/>
      <c r="S41" s="88"/>
      <c r="T41" s="96"/>
      <c r="U41" s="81"/>
      <c r="V41" s="94"/>
      <c r="W41" s="88"/>
      <c r="X41" s="96"/>
      <c r="Y41" s="81"/>
      <c r="Z41" s="94"/>
      <c r="AA41" s="88"/>
      <c r="AB41" s="96"/>
      <c r="AC41" s="81"/>
      <c r="AD41" s="62" t="s">
        <v>69</v>
      </c>
    </row>
    <row r="42" spans="1:30" s="62" customFormat="1" ht="13.5" customHeight="1">
      <c r="A42" s="457"/>
      <c r="B42" s="89"/>
      <c r="C42" s="88"/>
      <c r="D42" s="96"/>
      <c r="E42" s="81"/>
      <c r="F42" s="94"/>
      <c r="G42" s="88"/>
      <c r="H42" s="96"/>
      <c r="I42" s="81"/>
      <c r="J42" s="94"/>
      <c r="K42" s="88"/>
      <c r="L42" s="96"/>
      <c r="M42" s="81"/>
      <c r="N42" s="94"/>
      <c r="O42" s="88"/>
      <c r="P42" s="96"/>
      <c r="Q42" s="81"/>
      <c r="R42" s="94"/>
      <c r="S42" s="88"/>
      <c r="T42" s="96"/>
      <c r="U42" s="81"/>
      <c r="V42" s="94"/>
      <c r="W42" s="88"/>
      <c r="X42" s="96"/>
      <c r="Y42" s="81"/>
      <c r="Z42" s="94"/>
      <c r="AA42" s="88"/>
      <c r="AB42" s="96"/>
      <c r="AC42" s="81"/>
      <c r="AD42" s="62" t="s">
        <v>69</v>
      </c>
    </row>
    <row r="43" spans="1:30" s="62" customFormat="1" ht="13.5" customHeight="1">
      <c r="A43" s="457"/>
      <c r="B43" s="89"/>
      <c r="C43" s="88"/>
      <c r="D43" s="96"/>
      <c r="E43" s="81"/>
      <c r="F43" s="94"/>
      <c r="G43" s="88"/>
      <c r="H43" s="96"/>
      <c r="I43" s="81"/>
      <c r="J43" s="94"/>
      <c r="K43" s="88"/>
      <c r="L43" s="96"/>
      <c r="M43" s="81"/>
      <c r="N43" s="94"/>
      <c r="O43" s="88"/>
      <c r="P43" s="96"/>
      <c r="Q43" s="81"/>
      <c r="R43" s="94"/>
      <c r="S43" s="88"/>
      <c r="T43" s="96"/>
      <c r="U43" s="81"/>
      <c r="V43" s="94"/>
      <c r="W43" s="88"/>
      <c r="X43" s="96"/>
      <c r="Y43" s="81"/>
      <c r="Z43" s="94"/>
      <c r="AA43" s="88"/>
      <c r="AB43" s="96"/>
      <c r="AC43" s="81"/>
      <c r="AD43" s="62" t="s">
        <v>69</v>
      </c>
    </row>
    <row r="44" spans="1:30" s="62" customFormat="1" ht="13.5" customHeight="1">
      <c r="A44" s="457"/>
      <c r="B44" s="89"/>
      <c r="C44" s="88"/>
      <c r="D44" s="96"/>
      <c r="E44" s="81"/>
      <c r="F44" s="94"/>
      <c r="G44" s="88"/>
      <c r="H44" s="96"/>
      <c r="I44" s="81"/>
      <c r="J44" s="94"/>
      <c r="K44" s="88"/>
      <c r="L44" s="96"/>
      <c r="M44" s="81"/>
      <c r="N44" s="94"/>
      <c r="O44" s="88"/>
      <c r="P44" s="96"/>
      <c r="Q44" s="81"/>
      <c r="R44" s="94"/>
      <c r="S44" s="88"/>
      <c r="T44" s="96"/>
      <c r="U44" s="81"/>
      <c r="V44" s="94"/>
      <c r="W44" s="88"/>
      <c r="X44" s="96"/>
      <c r="Y44" s="81"/>
      <c r="Z44" s="94"/>
      <c r="AA44" s="88"/>
      <c r="AB44" s="96"/>
      <c r="AC44" s="81"/>
      <c r="AD44" s="62" t="s">
        <v>69</v>
      </c>
    </row>
    <row r="45" spans="1:30" s="62" customFormat="1" ht="13.5" customHeight="1">
      <c r="A45" s="457"/>
      <c r="B45" s="89"/>
      <c r="C45" s="88"/>
      <c r="D45" s="96"/>
      <c r="E45" s="81"/>
      <c r="F45" s="94"/>
      <c r="G45" s="88"/>
      <c r="H45" s="96"/>
      <c r="I45" s="81"/>
      <c r="J45" s="94"/>
      <c r="K45" s="88"/>
      <c r="L45" s="96"/>
      <c r="M45" s="81"/>
      <c r="N45" s="421"/>
      <c r="O45" s="422"/>
      <c r="P45" s="96"/>
      <c r="Q45" s="81"/>
      <c r="R45" s="94"/>
      <c r="S45" s="88"/>
      <c r="T45" s="96"/>
      <c r="U45" s="81"/>
      <c r="V45" s="94"/>
      <c r="W45" s="88"/>
      <c r="X45" s="96"/>
      <c r="Y45" s="81"/>
      <c r="Z45" s="94"/>
      <c r="AA45" s="88"/>
      <c r="AB45" s="96"/>
      <c r="AC45" s="81"/>
      <c r="AD45" s="62" t="s">
        <v>69</v>
      </c>
    </row>
    <row r="46" spans="1:30" s="62" customFormat="1" ht="13.5" customHeight="1">
      <c r="A46" s="457"/>
      <c r="B46" s="89"/>
      <c r="C46" s="88"/>
      <c r="D46" s="96"/>
      <c r="E46" s="81"/>
      <c r="F46" s="94"/>
      <c r="G46" s="88"/>
      <c r="H46" s="96"/>
      <c r="I46" s="81"/>
      <c r="J46" s="104"/>
      <c r="K46" s="88"/>
      <c r="L46" s="96"/>
      <c r="M46" s="81"/>
      <c r="N46" s="332"/>
      <c r="O46" s="88"/>
      <c r="P46" s="96"/>
      <c r="Q46" s="81"/>
      <c r="R46" s="94"/>
      <c r="S46" s="88"/>
      <c r="T46" s="96"/>
      <c r="U46" s="81"/>
      <c r="V46" s="94"/>
      <c r="W46" s="88"/>
      <c r="X46" s="96"/>
      <c r="Y46" s="81"/>
      <c r="Z46" s="94"/>
      <c r="AA46" s="88"/>
      <c r="AB46" s="96"/>
      <c r="AC46" s="81"/>
      <c r="AD46" s="62" t="s">
        <v>69</v>
      </c>
    </row>
    <row r="47" spans="1:30" s="62" customFormat="1" ht="13.5" customHeight="1">
      <c r="A47" s="457"/>
      <c r="B47" s="89"/>
      <c r="C47" s="88"/>
      <c r="D47" s="96"/>
      <c r="E47" s="81"/>
      <c r="F47" s="94"/>
      <c r="G47" s="88"/>
      <c r="H47" s="96"/>
      <c r="I47" s="81"/>
      <c r="J47" s="97"/>
      <c r="K47" s="88"/>
      <c r="L47" s="96"/>
      <c r="M47" s="81"/>
      <c r="N47" s="97"/>
      <c r="O47" s="88"/>
      <c r="P47" s="96"/>
      <c r="Q47" s="81"/>
      <c r="R47" s="94"/>
      <c r="S47" s="88"/>
      <c r="T47" s="96"/>
      <c r="U47" s="81"/>
      <c r="V47" s="94"/>
      <c r="W47" s="88"/>
      <c r="X47" s="96"/>
      <c r="Y47" s="81"/>
      <c r="Z47" s="94"/>
      <c r="AA47" s="88"/>
      <c r="AB47" s="96"/>
      <c r="AC47" s="81"/>
      <c r="AD47" s="62" t="s">
        <v>69</v>
      </c>
    </row>
    <row r="48" spans="1:30" s="62" customFormat="1" ht="13.5" customHeight="1">
      <c r="A48" s="457"/>
      <c r="B48" s="89"/>
      <c r="C48" s="88"/>
      <c r="D48" s="96"/>
      <c r="E48" s="81"/>
      <c r="F48" s="94"/>
      <c r="G48" s="88"/>
      <c r="H48" s="96"/>
      <c r="I48" s="81"/>
      <c r="J48" s="97"/>
      <c r="K48" s="88"/>
      <c r="L48" s="96"/>
      <c r="M48" s="81"/>
      <c r="N48" s="97"/>
      <c r="O48" s="88"/>
      <c r="P48" s="96"/>
      <c r="Q48" s="81"/>
      <c r="R48" s="94"/>
      <c r="S48" s="88"/>
      <c r="T48" s="96"/>
      <c r="U48" s="81"/>
      <c r="V48" s="94"/>
      <c r="W48" s="88"/>
      <c r="X48" s="96"/>
      <c r="Y48" s="81"/>
      <c r="Z48" s="94"/>
      <c r="AA48" s="88"/>
      <c r="AB48" s="96"/>
      <c r="AC48" s="81"/>
      <c r="AD48" s="62" t="s">
        <v>69</v>
      </c>
    </row>
    <row r="49" spans="1:30" s="62" customFormat="1" ht="13.5" customHeight="1">
      <c r="A49" s="303">
        <f>SUM(D49,H49,L49,T49,AB49)</f>
        <v>0</v>
      </c>
      <c r="B49" s="100" t="s">
        <v>66</v>
      </c>
      <c r="C49" s="88">
        <f>SUM(C36:C48)</f>
        <v>290</v>
      </c>
      <c r="D49" s="87">
        <f>SUM(D36:D37)</f>
        <v>0</v>
      </c>
      <c r="E49" s="81"/>
      <c r="F49" s="100" t="s">
        <v>66</v>
      </c>
      <c r="G49" s="88">
        <f>SUM(G36:G48)</f>
        <v>50</v>
      </c>
      <c r="H49" s="87">
        <f>SUM(H37)</f>
        <v>0</v>
      </c>
      <c r="I49" s="81"/>
      <c r="J49" s="100" t="s">
        <v>66</v>
      </c>
      <c r="K49" s="88">
        <f>SUM(K37:K48)</f>
        <v>0</v>
      </c>
      <c r="L49" s="87">
        <f>SUM(L37:L48)</f>
        <v>0</v>
      </c>
      <c r="M49" s="81"/>
      <c r="N49" s="94"/>
      <c r="O49" s="88"/>
      <c r="P49" s="96"/>
      <c r="Q49" s="81"/>
      <c r="R49" s="100" t="s">
        <v>66</v>
      </c>
      <c r="S49" s="88">
        <f>SUM(O36:O40,S36:S38)</f>
        <v>5160</v>
      </c>
      <c r="T49" s="87">
        <f>SUM(P36:P40,T36:T38)</f>
        <v>0</v>
      </c>
      <c r="U49" s="81"/>
      <c r="V49" s="94"/>
      <c r="W49" s="88"/>
      <c r="X49" s="96"/>
      <c r="Y49" s="81"/>
      <c r="Z49" s="100" t="s">
        <v>66</v>
      </c>
      <c r="AA49" s="88">
        <f>SUM(W36:W48)+SUM(AA36:AA48)</f>
        <v>1500</v>
      </c>
      <c r="AB49" s="87">
        <f>SUM(X36:X38,AB36:AB38)</f>
        <v>0</v>
      </c>
      <c r="AC49" s="81"/>
      <c r="AD49" s="62" t="s">
        <v>69</v>
      </c>
    </row>
    <row r="50" spans="1:30" s="62" customFormat="1" ht="13.5" customHeight="1">
      <c r="A50" s="308">
        <f>C49+G49+K49+S49+AA49</f>
        <v>7000</v>
      </c>
      <c r="B50" s="254"/>
      <c r="C50" s="79"/>
      <c r="D50" s="79"/>
      <c r="E50" s="79"/>
      <c r="F50" s="254"/>
      <c r="G50" s="79"/>
      <c r="H50" s="79"/>
      <c r="I50" s="79"/>
      <c r="J50" s="254"/>
      <c r="K50" s="79"/>
      <c r="L50" s="79"/>
      <c r="M50" s="79"/>
      <c r="N50" s="254"/>
      <c r="O50" s="79"/>
      <c r="P50" s="79"/>
      <c r="Q50" s="79"/>
      <c r="R50" s="254"/>
      <c r="S50" s="79"/>
      <c r="T50" s="79"/>
      <c r="U50" s="79"/>
      <c r="V50" s="210"/>
      <c r="W50" s="76"/>
      <c r="X50" s="76"/>
      <c r="Y50" s="76"/>
      <c r="Z50" s="76"/>
      <c r="AA50" s="433"/>
      <c r="AB50" s="434"/>
      <c r="AC50" s="115"/>
      <c r="AD50" s="62" t="s">
        <v>69</v>
      </c>
    </row>
    <row r="51" spans="1:30" s="62" customFormat="1" ht="13.5" customHeight="1">
      <c r="A51" s="320" t="s">
        <v>31</v>
      </c>
      <c r="B51" s="71"/>
      <c r="J51" s="63"/>
      <c r="N51" s="188">
        <v>-3</v>
      </c>
      <c r="W51" s="425" t="str">
        <f>表紙!P10</f>
        <v>令和　7年 　2月</v>
      </c>
      <c r="X51" s="425"/>
      <c r="Y51" s="425"/>
      <c r="Z51" s="427" t="s">
        <v>65</v>
      </c>
      <c r="AA51" s="427"/>
      <c r="AB51" s="427"/>
    </row>
    <row r="52" spans="1:30" s="62" customFormat="1">
      <c r="C52" s="64"/>
      <c r="G52" s="71"/>
      <c r="S52"/>
    </row>
    <row r="53" spans="1:30" s="62" customFormat="1" ht="14.25">
      <c r="C53" s="185"/>
      <c r="D53" s="185"/>
      <c r="E53" s="185"/>
      <c r="F53" s="185"/>
      <c r="H53" s="185"/>
      <c r="I53" s="185"/>
      <c r="J53" s="185"/>
      <c r="N53" s="253"/>
      <c r="O53" s="185"/>
      <c r="P53" s="185"/>
      <c r="Q53" s="185"/>
      <c r="R53" s="185"/>
      <c r="S53" s="185"/>
      <c r="T53" s="185"/>
      <c r="U53" s="185"/>
      <c r="V53" s="185"/>
      <c r="W53" s="185"/>
      <c r="X53" s="185"/>
      <c r="Y53" s="185"/>
    </row>
    <row r="54" spans="1:30" s="62" customFormat="1"/>
    <row r="55" spans="1:30">
      <c r="G55" s="458"/>
    </row>
    <row r="56" spans="1:30">
      <c r="G56" s="458"/>
    </row>
  </sheetData>
  <sheetProtection algorithmName="SHA-512" hashValue="lhwfcPgv6kbQb+FilJHCZoxFTRMJjX1HL024OWWK3BI1mGBqxqW0YZGUz+TdUMveTVUVnAOi73pbvyAT7lYTFg==" saltValue="DPe8fFgcEaws+gEDjHDIeQ==" spinCount="100000" sheet="1" formatCells="0"/>
  <mergeCells count="32">
    <mergeCell ref="AA50:AB50"/>
    <mergeCell ref="G55:G56"/>
    <mergeCell ref="A21:A33"/>
    <mergeCell ref="AA35:AB35"/>
    <mergeCell ref="W51:Y51"/>
    <mergeCell ref="Z51:AB51"/>
    <mergeCell ref="B5:E5"/>
    <mergeCell ref="F5:I5"/>
    <mergeCell ref="A36:A48"/>
    <mergeCell ref="W2:X2"/>
    <mergeCell ref="R3:S3"/>
    <mergeCell ref="N5:U5"/>
    <mergeCell ref="D2:I2"/>
    <mergeCell ref="D3:I3"/>
    <mergeCell ref="J5:M5"/>
    <mergeCell ref="B3:C3"/>
    <mergeCell ref="V5:AC5"/>
    <mergeCell ref="B2:C2"/>
    <mergeCell ref="A7:A18"/>
    <mergeCell ref="N15:O15"/>
    <mergeCell ref="N27:O27"/>
    <mergeCell ref="N45:O45"/>
    <mergeCell ref="Y1:AC1"/>
    <mergeCell ref="Y2:AC2"/>
    <mergeCell ref="T3:AC3"/>
    <mergeCell ref="W1:X1"/>
    <mergeCell ref="J3:K3"/>
    <mergeCell ref="J2:K2"/>
    <mergeCell ref="R2:S2"/>
    <mergeCell ref="T2:V2"/>
    <mergeCell ref="L2:Q2"/>
    <mergeCell ref="L3:Q3"/>
  </mergeCells>
  <phoneticPr fontId="2"/>
  <conditionalFormatting sqref="D7:D8">
    <cfRule type="cellIs" dxfId="103" priority="37" stopIfTrue="1" operator="greaterThan">
      <formula>$C7</formula>
    </cfRule>
  </conditionalFormatting>
  <conditionalFormatting sqref="D19">
    <cfRule type="cellIs" dxfId="102" priority="36" stopIfTrue="1" operator="greaterThan">
      <formula>$C$19</formula>
    </cfRule>
  </conditionalFormatting>
  <conditionalFormatting sqref="D21:D22">
    <cfRule type="cellIs" dxfId="101" priority="35" stopIfTrue="1" operator="greaterThan">
      <formula>$C21</formula>
    </cfRule>
  </conditionalFormatting>
  <conditionalFormatting sqref="D34">
    <cfRule type="cellIs" dxfId="100" priority="34" stopIfTrue="1" operator="greaterThan">
      <formula>$C$34</formula>
    </cfRule>
  </conditionalFormatting>
  <conditionalFormatting sqref="D36:D37">
    <cfRule type="cellIs" dxfId="99" priority="33" stopIfTrue="1" operator="greaterThan">
      <formula>$C36</formula>
    </cfRule>
  </conditionalFormatting>
  <conditionalFormatting sqref="D49">
    <cfRule type="cellIs" dxfId="98" priority="32" stopIfTrue="1" operator="greaterThan">
      <formula>$C$49</formula>
    </cfRule>
  </conditionalFormatting>
  <conditionalFormatting sqref="H21">
    <cfRule type="cellIs" dxfId="97" priority="1" stopIfTrue="1" operator="greaterThan">
      <formula>$G$21</formula>
    </cfRule>
  </conditionalFormatting>
  <conditionalFormatting sqref="H34">
    <cfRule type="cellIs" dxfId="96" priority="2" stopIfTrue="1" operator="greaterThan">
      <formula>$C$34</formula>
    </cfRule>
  </conditionalFormatting>
  <conditionalFormatting sqref="H37">
    <cfRule type="cellIs" dxfId="95" priority="31" stopIfTrue="1" operator="greaterThan">
      <formula>$G$37</formula>
    </cfRule>
  </conditionalFormatting>
  <conditionalFormatting sqref="H49">
    <cfRule type="cellIs" dxfId="94" priority="30" stopIfTrue="1" operator="greaterThan">
      <formula>$G$49</formula>
    </cfRule>
  </conditionalFormatting>
  <conditionalFormatting sqref="L8">
    <cfRule type="cellIs" dxfId="93" priority="29" stopIfTrue="1" operator="greaterThan">
      <formula>$K8</formula>
    </cfRule>
  </conditionalFormatting>
  <conditionalFormatting sqref="L10:L12">
    <cfRule type="cellIs" dxfId="92" priority="28" stopIfTrue="1" operator="greaterThan">
      <formula>$K10</formula>
    </cfRule>
  </conditionalFormatting>
  <conditionalFormatting sqref="L19">
    <cfRule type="cellIs" dxfId="91" priority="27" stopIfTrue="1" operator="greaterThan">
      <formula>$K$19</formula>
    </cfRule>
  </conditionalFormatting>
  <conditionalFormatting sqref="L22:L25">
    <cfRule type="cellIs" dxfId="90" priority="26" stopIfTrue="1" operator="greaterThan">
      <formula>$K22</formula>
    </cfRule>
  </conditionalFormatting>
  <conditionalFormatting sqref="L34">
    <cfRule type="cellIs" dxfId="89" priority="24" stopIfTrue="1" operator="greaterThan">
      <formula>$K$34</formula>
    </cfRule>
    <cfRule type="cellIs" priority="25" stopIfTrue="1" operator="greaterThan">
      <formula>$K$34</formula>
    </cfRule>
  </conditionalFormatting>
  <conditionalFormatting sqref="L37:L39">
    <cfRule type="cellIs" dxfId="88" priority="23" stopIfTrue="1" operator="greaterThan">
      <formula>$K37</formula>
    </cfRule>
  </conditionalFormatting>
  <conditionalFormatting sqref="L49">
    <cfRule type="cellIs" dxfId="87" priority="22" stopIfTrue="1" operator="greaterThan">
      <formula>$K$49</formula>
    </cfRule>
  </conditionalFormatting>
  <conditionalFormatting sqref="P7">
    <cfRule type="cellIs" dxfId="86" priority="20" stopIfTrue="1" operator="greaterThan">
      <formula>$O7</formula>
    </cfRule>
  </conditionalFormatting>
  <conditionalFormatting sqref="P9:P10">
    <cfRule type="cellIs" dxfId="85" priority="21" stopIfTrue="1" operator="greaterThan">
      <formula>$O9</formula>
    </cfRule>
  </conditionalFormatting>
  <conditionalFormatting sqref="P21:P24">
    <cfRule type="cellIs" dxfId="84" priority="18" stopIfTrue="1" operator="greaterThan">
      <formula>$O21</formula>
    </cfRule>
  </conditionalFormatting>
  <conditionalFormatting sqref="P36:P40">
    <cfRule type="cellIs" dxfId="83" priority="15" stopIfTrue="1" operator="greaterThan">
      <formula>$O36</formula>
    </cfRule>
  </conditionalFormatting>
  <conditionalFormatting sqref="T7:T8">
    <cfRule type="cellIs" dxfId="82" priority="19" stopIfTrue="1" operator="greaterThan">
      <formula>$S7</formula>
    </cfRule>
  </conditionalFormatting>
  <conditionalFormatting sqref="T19">
    <cfRule type="cellIs" dxfId="81" priority="3" stopIfTrue="1" operator="greaterThan">
      <formula>$S19</formula>
    </cfRule>
  </conditionalFormatting>
  <conditionalFormatting sqref="T21:T23">
    <cfRule type="cellIs" dxfId="80" priority="17" stopIfTrue="1" operator="greaterThan">
      <formula>$S21</formula>
    </cfRule>
  </conditionalFormatting>
  <conditionalFormatting sqref="T34">
    <cfRule type="cellIs" dxfId="79" priority="16" stopIfTrue="1" operator="greaterThan">
      <formula>$S$34</formula>
    </cfRule>
  </conditionalFormatting>
  <conditionalFormatting sqref="T36:T39">
    <cfRule type="cellIs" dxfId="78" priority="13" stopIfTrue="1" operator="greaterThan">
      <formula>$S36</formula>
    </cfRule>
  </conditionalFormatting>
  <conditionalFormatting sqref="T49">
    <cfRule type="cellIs" dxfId="77" priority="12" stopIfTrue="1" operator="greaterThan">
      <formula>$S$49</formula>
    </cfRule>
  </conditionalFormatting>
  <conditionalFormatting sqref="X7:X8">
    <cfRule type="cellIs" dxfId="76" priority="11" stopIfTrue="1" operator="greaterThan">
      <formula>$W7</formula>
    </cfRule>
  </conditionalFormatting>
  <conditionalFormatting sqref="X21">
    <cfRule type="cellIs" dxfId="75" priority="9" stopIfTrue="1" operator="greaterThan">
      <formula>$W$21</formula>
    </cfRule>
  </conditionalFormatting>
  <conditionalFormatting sqref="X36:X38">
    <cfRule type="cellIs" dxfId="74" priority="6" stopIfTrue="1" operator="greaterThan">
      <formula>$W36</formula>
    </cfRule>
  </conditionalFormatting>
  <conditionalFormatting sqref="AB19">
    <cfRule type="cellIs" dxfId="73" priority="10" stopIfTrue="1" operator="greaterThan">
      <formula>$AA$19</formula>
    </cfRule>
  </conditionalFormatting>
  <conditionalFormatting sqref="AB21:AB23">
    <cfRule type="cellIs" dxfId="72" priority="8" stopIfTrue="1" operator="greaterThan">
      <formula>$AA21</formula>
    </cfRule>
  </conditionalFormatting>
  <conditionalFormatting sqref="AB34">
    <cfRule type="cellIs" dxfId="71" priority="7" stopIfTrue="1" operator="greaterThan">
      <formula>$AA$34</formula>
    </cfRule>
  </conditionalFormatting>
  <conditionalFormatting sqref="AB36:AB38">
    <cfRule type="cellIs" dxfId="70" priority="5" stopIfTrue="1" operator="greaterThan">
      <formula>$AA36</formula>
    </cfRule>
  </conditionalFormatting>
  <conditionalFormatting sqref="AB49">
    <cfRule type="cellIs" dxfId="69" priority="4"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B2CF-2DFE-4F59-B745-A8C6AE869518}">
  <sheetPr>
    <pageSetUpPr fitToPage="1"/>
  </sheetPr>
  <dimension ref="A1:AF54"/>
  <sheetViews>
    <sheetView showZeros="0" zoomScale="80" zoomScaleNormal="80" workbookViewId="0">
      <selection activeCell="W26" sqref="W26"/>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1" s="62" customFormat="1" ht="28.5" customHeight="1">
      <c r="B1" s="271" t="s">
        <v>28</v>
      </c>
      <c r="D1" s="175" t="s">
        <v>127</v>
      </c>
      <c r="E1" s="175"/>
      <c r="J1" s="175" t="s">
        <v>272</v>
      </c>
      <c r="W1" s="455" t="s">
        <v>125</v>
      </c>
      <c r="X1" s="455"/>
      <c r="Y1" s="426">
        <f>石川県部数集計表!O22</f>
        <v>0</v>
      </c>
      <c r="Z1" s="426"/>
      <c r="AA1" s="426"/>
      <c r="AB1" s="426"/>
      <c r="AC1" s="426"/>
    </row>
    <row r="2" spans="1:31" s="62" customFormat="1" ht="27.75" customHeight="1">
      <c r="B2" s="406" t="s">
        <v>271</v>
      </c>
      <c r="C2" s="407"/>
      <c r="D2" s="402">
        <f>石川県部数集計表!C2</f>
        <v>0</v>
      </c>
      <c r="E2" s="403"/>
      <c r="F2" s="403"/>
      <c r="G2" s="403"/>
      <c r="H2" s="403"/>
      <c r="I2" s="404"/>
      <c r="J2" s="406" t="s">
        <v>270</v>
      </c>
      <c r="K2" s="407"/>
      <c r="L2" s="428">
        <f>石川県部数集計表!I2</f>
        <v>0</v>
      </c>
      <c r="M2" s="429"/>
      <c r="N2" s="429"/>
      <c r="O2" s="429"/>
      <c r="P2" s="429"/>
      <c r="Q2" s="430"/>
      <c r="R2" s="406" t="s">
        <v>269</v>
      </c>
      <c r="S2" s="407"/>
      <c r="T2" s="408">
        <f>石川県部数集計表!N2</f>
        <v>0</v>
      </c>
      <c r="U2" s="408"/>
      <c r="V2" s="408"/>
      <c r="W2" s="408" t="s">
        <v>123</v>
      </c>
      <c r="X2" s="408"/>
      <c r="Y2" s="426">
        <f>SUM(A20,A35,A49)</f>
        <v>0</v>
      </c>
      <c r="Z2" s="426"/>
      <c r="AA2" s="426"/>
      <c r="AB2" s="426"/>
      <c r="AC2" s="426"/>
    </row>
    <row r="3" spans="1:31" s="62" customFormat="1" ht="27.75" customHeight="1">
      <c r="B3" s="410" t="s">
        <v>268</v>
      </c>
      <c r="C3" s="411"/>
      <c r="D3" s="402">
        <f>石川県部数集計表!C3</f>
        <v>0</v>
      </c>
      <c r="E3" s="403"/>
      <c r="F3" s="403"/>
      <c r="G3" s="403"/>
      <c r="H3" s="403"/>
      <c r="I3" s="404"/>
      <c r="J3" s="406" t="s">
        <v>267</v>
      </c>
      <c r="K3" s="407"/>
      <c r="L3" s="402">
        <f>石川県部数集計表!I3</f>
        <v>0</v>
      </c>
      <c r="M3" s="403"/>
      <c r="N3" s="403"/>
      <c r="O3" s="403"/>
      <c r="P3" s="403"/>
      <c r="Q3" s="404"/>
      <c r="R3" s="406" t="s">
        <v>266</v>
      </c>
      <c r="S3" s="407"/>
      <c r="T3" s="454"/>
      <c r="U3" s="454"/>
      <c r="V3" s="454"/>
      <c r="W3" s="454"/>
      <c r="X3" s="454"/>
      <c r="Y3" s="454"/>
      <c r="Z3" s="454"/>
      <c r="AA3" s="454"/>
      <c r="AB3" s="454"/>
      <c r="AC3" s="454"/>
    </row>
    <row r="4" spans="1:31" s="62" customFormat="1" ht="6.75" customHeight="1"/>
    <row r="5" spans="1:31" s="62" customFormat="1" ht="25.5" customHeight="1">
      <c r="A5" s="88"/>
      <c r="B5" s="399" t="s">
        <v>409</v>
      </c>
      <c r="C5" s="400"/>
      <c r="D5" s="400"/>
      <c r="E5" s="401"/>
      <c r="F5" s="399" t="s">
        <v>410</v>
      </c>
      <c r="G5" s="400"/>
      <c r="H5" s="400"/>
      <c r="I5" s="401"/>
      <c r="J5" s="409" t="s">
        <v>405</v>
      </c>
      <c r="K5" s="409"/>
      <c r="L5" s="409"/>
      <c r="M5" s="409"/>
      <c r="N5" s="399" t="s">
        <v>407</v>
      </c>
      <c r="O5" s="400"/>
      <c r="P5" s="400"/>
      <c r="Q5" s="400"/>
      <c r="R5" s="400"/>
      <c r="S5" s="400"/>
      <c r="T5" s="400"/>
      <c r="U5" s="401"/>
      <c r="V5" s="399" t="s">
        <v>411</v>
      </c>
      <c r="W5" s="400"/>
      <c r="X5" s="400"/>
      <c r="Y5" s="400"/>
      <c r="Z5" s="400"/>
      <c r="AA5" s="400"/>
      <c r="AB5" s="400"/>
      <c r="AC5" s="401"/>
    </row>
    <row r="6" spans="1:31" s="62" customFormat="1">
      <c r="A6" s="305"/>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1" s="62" customFormat="1" ht="13.5" customHeight="1">
      <c r="A7" s="462" t="s">
        <v>265</v>
      </c>
      <c r="B7" s="200" t="s">
        <v>263</v>
      </c>
      <c r="C7" s="88">
        <v>60</v>
      </c>
      <c r="D7" s="99"/>
      <c r="E7" s="98"/>
      <c r="F7" s="94"/>
      <c r="G7" s="88"/>
      <c r="H7" s="99"/>
      <c r="I7" s="98"/>
      <c r="J7" s="251"/>
      <c r="K7" s="88"/>
      <c r="L7" s="96"/>
      <c r="M7" s="81"/>
      <c r="N7" s="200" t="s">
        <v>262</v>
      </c>
      <c r="O7" s="88">
        <v>480</v>
      </c>
      <c r="P7" s="99"/>
      <c r="Q7" s="98"/>
      <c r="R7" s="200" t="s">
        <v>521</v>
      </c>
      <c r="S7" s="88">
        <v>710</v>
      </c>
      <c r="T7" s="99"/>
      <c r="U7" s="98"/>
      <c r="V7" s="200" t="s">
        <v>396</v>
      </c>
      <c r="W7" s="88">
        <v>450</v>
      </c>
      <c r="X7" s="99"/>
      <c r="Y7" s="98"/>
      <c r="Z7" s="200" t="s">
        <v>256</v>
      </c>
      <c r="AA7" s="88">
        <v>180</v>
      </c>
      <c r="AB7" s="99"/>
      <c r="AC7" s="98"/>
      <c r="AD7" s="62" t="s">
        <v>69</v>
      </c>
    </row>
    <row r="8" spans="1:31" s="62" customFormat="1">
      <c r="A8" s="462"/>
      <c r="B8" s="200" t="s">
        <v>261</v>
      </c>
      <c r="C8" s="88">
        <v>170</v>
      </c>
      <c r="D8" s="99"/>
      <c r="E8" s="98"/>
      <c r="F8" s="158" t="s">
        <v>69</v>
      </c>
      <c r="G8" s="88"/>
      <c r="H8" s="87"/>
      <c r="I8" s="81"/>
      <c r="J8" s="94"/>
      <c r="K8" s="88">
        <v>0</v>
      </c>
      <c r="L8" s="99"/>
      <c r="M8" s="98"/>
      <c r="N8" s="200" t="s">
        <v>260</v>
      </c>
      <c r="O8" s="88">
        <v>610</v>
      </c>
      <c r="P8" s="99"/>
      <c r="Q8" s="98"/>
      <c r="R8" s="200" t="s">
        <v>259</v>
      </c>
      <c r="S8" s="88">
        <v>130</v>
      </c>
      <c r="T8" s="99"/>
      <c r="U8" s="98"/>
      <c r="V8" s="200" t="s">
        <v>258</v>
      </c>
      <c r="W8" s="88">
        <v>210</v>
      </c>
      <c r="X8" s="99"/>
      <c r="Y8" s="98"/>
      <c r="Z8" s="200" t="s">
        <v>257</v>
      </c>
      <c r="AA8" s="88">
        <v>60</v>
      </c>
      <c r="AB8" s="99"/>
      <c r="AC8" s="98"/>
      <c r="AD8" s="62" t="s">
        <v>69</v>
      </c>
      <c r="AE8" s="74"/>
    </row>
    <row r="9" spans="1:31" s="62" customFormat="1">
      <c r="A9" s="462"/>
      <c r="B9" s="200" t="s">
        <v>256</v>
      </c>
      <c r="C9" s="88">
        <v>50</v>
      </c>
      <c r="D9" s="99"/>
      <c r="E9" s="98"/>
      <c r="F9" s="105"/>
      <c r="G9" s="88"/>
      <c r="H9" s="87"/>
      <c r="I9" s="81"/>
      <c r="J9" s="105"/>
      <c r="K9" s="88"/>
      <c r="L9" s="99"/>
      <c r="M9" s="98"/>
      <c r="N9" s="200" t="s">
        <v>255</v>
      </c>
      <c r="O9" s="88">
        <v>570</v>
      </c>
      <c r="P9" s="99"/>
      <c r="Q9" s="98"/>
      <c r="R9" s="200" t="s">
        <v>254</v>
      </c>
      <c r="S9" s="198" t="s">
        <v>71</v>
      </c>
      <c r="T9" s="357"/>
      <c r="U9" s="98"/>
      <c r="V9" s="200" t="s">
        <v>253</v>
      </c>
      <c r="W9" s="88">
        <v>420</v>
      </c>
      <c r="X9" s="99"/>
      <c r="Y9" s="98"/>
      <c r="Z9" s="200" t="s">
        <v>252</v>
      </c>
      <c r="AA9" s="88">
        <v>40</v>
      </c>
      <c r="AB9" s="99"/>
      <c r="AC9" s="98"/>
      <c r="AD9" s="62" t="s">
        <v>69</v>
      </c>
      <c r="AE9" s="74"/>
    </row>
    <row r="10" spans="1:31" s="62" customFormat="1">
      <c r="A10" s="462"/>
      <c r="B10" s="94"/>
      <c r="C10" s="88"/>
      <c r="D10" s="96"/>
      <c r="E10" s="81"/>
      <c r="F10" s="97"/>
      <c r="G10" s="88"/>
      <c r="H10" s="87"/>
      <c r="I10" s="81"/>
      <c r="J10" s="97"/>
      <c r="K10" s="88"/>
      <c r="L10" s="99"/>
      <c r="M10" s="98"/>
      <c r="N10" s="200" t="s">
        <v>515</v>
      </c>
      <c r="O10" s="88">
        <v>1470</v>
      </c>
      <c r="P10" s="99"/>
      <c r="Q10" s="98"/>
      <c r="R10" s="200" t="s">
        <v>522</v>
      </c>
      <c r="S10" s="88">
        <v>120</v>
      </c>
      <c r="T10" s="99"/>
      <c r="U10" s="98"/>
      <c r="V10" s="200" t="s">
        <v>251</v>
      </c>
      <c r="W10" s="88">
        <v>420</v>
      </c>
      <c r="X10" s="99"/>
      <c r="Y10" s="98"/>
      <c r="Z10" s="200" t="s">
        <v>250</v>
      </c>
      <c r="AA10" s="88">
        <v>80</v>
      </c>
      <c r="AB10" s="99"/>
      <c r="AC10" s="98"/>
      <c r="AD10" s="62" t="s">
        <v>69</v>
      </c>
      <c r="AE10" s="74"/>
    </row>
    <row r="11" spans="1:31" s="62" customFormat="1">
      <c r="A11" s="462"/>
      <c r="B11" s="94"/>
      <c r="C11" s="88"/>
      <c r="D11" s="96"/>
      <c r="E11" s="81"/>
      <c r="F11" s="164"/>
      <c r="G11" s="88"/>
      <c r="H11" s="87"/>
      <c r="I11" s="81"/>
      <c r="J11" s="94"/>
      <c r="K11" s="88">
        <v>0</v>
      </c>
      <c r="L11" s="99"/>
      <c r="M11" s="98"/>
      <c r="N11" s="200" t="s">
        <v>516</v>
      </c>
      <c r="O11" s="88">
        <v>1210</v>
      </c>
      <c r="P11" s="99"/>
      <c r="Q11" s="98"/>
      <c r="R11" s="200" t="s">
        <v>523</v>
      </c>
      <c r="S11" s="88">
        <v>180</v>
      </c>
      <c r="T11" s="99"/>
      <c r="U11" s="98"/>
      <c r="V11" s="200" t="s">
        <v>249</v>
      </c>
      <c r="W11" s="88">
        <v>110</v>
      </c>
      <c r="X11" s="99"/>
      <c r="Y11" s="98"/>
      <c r="Z11" s="200" t="s">
        <v>248</v>
      </c>
      <c r="AA11" s="88">
        <v>40</v>
      </c>
      <c r="AB11" s="99"/>
      <c r="AC11" s="98"/>
      <c r="AD11" s="62" t="s">
        <v>69</v>
      </c>
      <c r="AE11" s="74"/>
    </row>
    <row r="12" spans="1:31" s="62" customFormat="1">
      <c r="A12" s="462"/>
      <c r="B12" s="333" t="s">
        <v>599</v>
      </c>
      <c r="C12" s="88"/>
      <c r="D12" s="96"/>
      <c r="E12" s="81"/>
      <c r="F12" s="164"/>
      <c r="G12" s="88"/>
      <c r="H12" s="87"/>
      <c r="I12" s="81"/>
      <c r="J12" s="94"/>
      <c r="K12" s="88">
        <v>0</v>
      </c>
      <c r="L12" s="99"/>
      <c r="M12" s="98"/>
      <c r="N12" s="200" t="s">
        <v>517</v>
      </c>
      <c r="O12" s="88">
        <v>400</v>
      </c>
      <c r="P12" s="99"/>
      <c r="Q12" s="98"/>
      <c r="R12" s="200" t="s">
        <v>524</v>
      </c>
      <c r="S12" s="88">
        <v>210</v>
      </c>
      <c r="T12" s="99"/>
      <c r="U12" s="98"/>
      <c r="V12" s="200" t="s">
        <v>247</v>
      </c>
      <c r="W12" s="88">
        <v>130</v>
      </c>
      <c r="X12" s="99"/>
      <c r="Y12" s="98"/>
      <c r="Z12" s="94" t="s">
        <v>69</v>
      </c>
      <c r="AA12" s="88"/>
      <c r="AB12" s="87"/>
      <c r="AC12" s="81"/>
      <c r="AD12" s="119"/>
      <c r="AE12" s="74"/>
    </row>
    <row r="13" spans="1:31" s="62" customFormat="1">
      <c r="A13" s="462"/>
      <c r="B13" s="94"/>
      <c r="C13" s="88"/>
      <c r="D13" s="96"/>
      <c r="E13" s="81"/>
      <c r="F13" s="164"/>
      <c r="G13" s="88"/>
      <c r="H13" s="87"/>
      <c r="I13" s="81"/>
      <c r="J13" s="94"/>
      <c r="K13" s="88">
        <v>0</v>
      </c>
      <c r="L13" s="99"/>
      <c r="M13" s="98"/>
      <c r="N13" s="200" t="s">
        <v>247</v>
      </c>
      <c r="O13" s="88">
        <v>500</v>
      </c>
      <c r="P13" s="99"/>
      <c r="Q13" s="98"/>
      <c r="R13" s="94" t="s">
        <v>69</v>
      </c>
      <c r="S13" s="88"/>
      <c r="T13" s="87"/>
      <c r="U13" s="81"/>
      <c r="V13" s="200" t="s">
        <v>246</v>
      </c>
      <c r="W13" s="88">
        <v>60</v>
      </c>
      <c r="X13" s="99"/>
      <c r="Y13" s="98"/>
      <c r="Z13" s="94" t="s">
        <v>69</v>
      </c>
      <c r="AA13" s="88"/>
      <c r="AB13" s="87"/>
      <c r="AC13" s="81"/>
      <c r="AD13" s="119"/>
      <c r="AE13" s="74"/>
    </row>
    <row r="14" spans="1:31" s="62" customFormat="1">
      <c r="A14" s="462"/>
      <c r="B14" s="94"/>
      <c r="C14" s="88"/>
      <c r="D14" s="96"/>
      <c r="E14" s="81"/>
      <c r="F14" s="164"/>
      <c r="G14" s="88"/>
      <c r="H14" s="87"/>
      <c r="I14" s="81"/>
      <c r="J14" s="94"/>
      <c r="K14" s="109">
        <v>0</v>
      </c>
      <c r="L14" s="270"/>
      <c r="M14" s="98"/>
      <c r="N14" s="200" t="s">
        <v>245</v>
      </c>
      <c r="O14" s="88">
        <v>310</v>
      </c>
      <c r="P14" s="99"/>
      <c r="Q14" s="98"/>
      <c r="R14" s="94" t="s">
        <v>69</v>
      </c>
      <c r="S14" s="88"/>
      <c r="T14" s="87"/>
      <c r="U14" s="81"/>
      <c r="V14" s="200" t="s">
        <v>244</v>
      </c>
      <c r="W14" s="88">
        <v>220</v>
      </c>
      <c r="X14" s="99"/>
      <c r="Y14" s="98"/>
      <c r="Z14" s="94" t="s">
        <v>69</v>
      </c>
      <c r="AA14" s="88"/>
      <c r="AB14" s="87"/>
      <c r="AC14" s="81"/>
      <c r="AD14" s="119"/>
      <c r="AE14" s="74"/>
    </row>
    <row r="15" spans="1:31" s="62" customFormat="1">
      <c r="A15" s="462"/>
      <c r="B15" s="94"/>
      <c r="C15" s="88"/>
      <c r="D15" s="96"/>
      <c r="E15" s="81"/>
      <c r="F15" s="164"/>
      <c r="G15" s="88"/>
      <c r="H15" s="87"/>
      <c r="I15" s="81"/>
      <c r="J15" s="94"/>
      <c r="K15" s="88">
        <v>0</v>
      </c>
      <c r="L15" s="99"/>
      <c r="M15" s="98"/>
      <c r="N15" s="200" t="s">
        <v>518</v>
      </c>
      <c r="O15" s="88">
        <v>340</v>
      </c>
      <c r="P15" s="99"/>
      <c r="Q15" s="98"/>
      <c r="R15" s="94" t="s">
        <v>69</v>
      </c>
      <c r="S15" s="88"/>
      <c r="T15" s="87"/>
      <c r="U15" s="81"/>
      <c r="V15" s="200" t="s">
        <v>243</v>
      </c>
      <c r="W15" s="88">
        <v>70</v>
      </c>
      <c r="X15" s="99"/>
      <c r="Y15" s="98"/>
      <c r="Z15" s="94" t="s">
        <v>69</v>
      </c>
      <c r="AA15" s="88"/>
      <c r="AB15" s="87"/>
      <c r="AC15" s="81"/>
      <c r="AD15" s="119"/>
      <c r="AE15" s="74"/>
    </row>
    <row r="16" spans="1:31" s="62" customFormat="1">
      <c r="A16" s="462"/>
      <c r="B16" s="94"/>
      <c r="C16" s="88"/>
      <c r="D16" s="96"/>
      <c r="E16" s="81"/>
      <c r="F16" s="164"/>
      <c r="G16" s="88"/>
      <c r="H16" s="87"/>
      <c r="I16" s="81"/>
      <c r="J16" s="94"/>
      <c r="K16" s="88"/>
      <c r="L16" s="87"/>
      <c r="M16" s="81"/>
      <c r="N16" s="200" t="s">
        <v>519</v>
      </c>
      <c r="O16" s="88">
        <v>200</v>
      </c>
      <c r="P16" s="99"/>
      <c r="Q16" s="98"/>
      <c r="R16" s="104"/>
      <c r="S16" s="88"/>
      <c r="T16" s="87"/>
      <c r="U16" s="81"/>
      <c r="V16" s="200" t="s">
        <v>242</v>
      </c>
      <c r="W16" s="88">
        <v>130</v>
      </c>
      <c r="X16" s="99"/>
      <c r="Y16" s="98"/>
      <c r="Z16" s="94" t="s">
        <v>69</v>
      </c>
      <c r="AA16" s="88"/>
      <c r="AB16" s="96"/>
      <c r="AC16" s="81"/>
      <c r="AD16" s="119"/>
      <c r="AE16" s="74"/>
    </row>
    <row r="17" spans="1:32" s="62" customFormat="1">
      <c r="A17" s="462"/>
      <c r="B17" s="94"/>
      <c r="C17" s="88"/>
      <c r="D17" s="96"/>
      <c r="E17" s="81"/>
      <c r="F17" s="164"/>
      <c r="G17" s="88"/>
      <c r="H17" s="87"/>
      <c r="I17" s="81"/>
      <c r="J17" s="104"/>
      <c r="K17" s="88"/>
      <c r="L17" s="87"/>
      <c r="M17" s="81"/>
      <c r="N17" s="200" t="s">
        <v>577</v>
      </c>
      <c r="O17" s="88">
        <v>140</v>
      </c>
      <c r="P17" s="99"/>
      <c r="Q17" s="98"/>
      <c r="R17" s="97"/>
      <c r="S17" s="88"/>
      <c r="T17" s="96"/>
      <c r="U17" s="81"/>
      <c r="V17" s="269"/>
      <c r="W17" s="127"/>
      <c r="X17" s="263"/>
      <c r="Y17" s="135"/>
      <c r="Z17" s="94"/>
      <c r="AA17" s="88"/>
      <c r="AB17" s="96"/>
      <c r="AC17" s="81"/>
      <c r="AD17" s="119"/>
      <c r="AE17" s="74"/>
    </row>
    <row r="18" spans="1:32" s="62" customFormat="1">
      <c r="A18" s="462"/>
      <c r="B18" s="94"/>
      <c r="C18" s="88"/>
      <c r="D18" s="96"/>
      <c r="E18" s="81"/>
      <c r="F18" s="164"/>
      <c r="G18" s="88"/>
      <c r="H18" s="87"/>
      <c r="I18" s="81"/>
      <c r="J18" s="97"/>
      <c r="K18" s="88"/>
      <c r="L18" s="87"/>
      <c r="M18" s="81"/>
      <c r="N18" s="200" t="s">
        <v>520</v>
      </c>
      <c r="O18" s="88">
        <v>110</v>
      </c>
      <c r="P18" s="99"/>
      <c r="Q18" s="98"/>
      <c r="R18" s="268"/>
      <c r="S18" s="88"/>
      <c r="T18" s="96"/>
      <c r="U18" s="81"/>
      <c r="V18" s="94"/>
      <c r="W18" s="88"/>
      <c r="X18" s="96"/>
      <c r="Y18" s="81"/>
      <c r="Z18" s="94"/>
      <c r="AA18" s="88"/>
      <c r="AB18" s="96"/>
      <c r="AC18" s="81"/>
      <c r="AD18" s="119"/>
      <c r="AE18" s="74"/>
    </row>
    <row r="19" spans="1:32" s="62" customFormat="1">
      <c r="A19" s="462"/>
      <c r="B19" s="94"/>
      <c r="C19" s="88"/>
      <c r="D19" s="96"/>
      <c r="E19" s="81"/>
      <c r="F19" s="164"/>
      <c r="G19" s="88"/>
      <c r="H19" s="87"/>
      <c r="I19" s="81"/>
      <c r="J19" s="268"/>
      <c r="K19" s="88"/>
      <c r="L19" s="87"/>
      <c r="M19" s="81"/>
      <c r="N19" s="94"/>
      <c r="O19" s="88"/>
      <c r="P19" s="96"/>
      <c r="Q19" s="81"/>
      <c r="R19" s="94"/>
      <c r="S19" s="88"/>
      <c r="T19" s="96"/>
      <c r="U19" s="81"/>
      <c r="V19" s="94"/>
      <c r="W19" s="88"/>
      <c r="X19" s="96"/>
      <c r="Y19" s="81"/>
      <c r="Z19" s="94"/>
      <c r="AA19" s="88"/>
      <c r="AB19" s="96"/>
      <c r="AC19" s="81"/>
      <c r="AD19" s="74"/>
      <c r="AE19" s="74"/>
    </row>
    <row r="20" spans="1:32" s="62" customFormat="1">
      <c r="A20" s="302">
        <f>SUM(D20,H20,L20,T20,AB20)</f>
        <v>0</v>
      </c>
      <c r="B20" s="100" t="s">
        <v>66</v>
      </c>
      <c r="C20" s="88">
        <f>SUM(C7:C19)</f>
        <v>280</v>
      </c>
      <c r="D20" s="87">
        <f>SUM(D7:D9)</f>
        <v>0</v>
      </c>
      <c r="E20" s="81"/>
      <c r="F20" s="100" t="s">
        <v>66</v>
      </c>
      <c r="G20" s="88">
        <f>SUM(G7:G19)</f>
        <v>0</v>
      </c>
      <c r="H20" s="87">
        <f>SUM(H7:H19)</f>
        <v>0</v>
      </c>
      <c r="I20" s="81"/>
      <c r="J20" s="100" t="s">
        <v>66</v>
      </c>
      <c r="K20" s="88">
        <f>SUM(K8:K19)</f>
        <v>0</v>
      </c>
      <c r="L20" s="87">
        <f>SUM(L8:L19)</f>
        <v>0</v>
      </c>
      <c r="M20" s="81"/>
      <c r="N20" s="94"/>
      <c r="O20" s="88"/>
      <c r="P20" s="96"/>
      <c r="Q20" s="81"/>
      <c r="R20" s="100" t="s">
        <v>66</v>
      </c>
      <c r="S20" s="88">
        <f>SUM(O7:O18,S7:S14)</f>
        <v>7690</v>
      </c>
      <c r="T20" s="87">
        <f>SUM(P7:P18,T7:T14)</f>
        <v>0</v>
      </c>
      <c r="U20" s="81"/>
      <c r="V20" s="94"/>
      <c r="W20" s="88"/>
      <c r="X20" s="96"/>
      <c r="Y20" s="81"/>
      <c r="Z20" s="100" t="s">
        <v>66</v>
      </c>
      <c r="AA20" s="88">
        <f>SUM(W7:W18)+SUM(AA7:AA18)</f>
        <v>2620</v>
      </c>
      <c r="AB20" s="87">
        <f>SUM(X7:X18)+SUM(AB7:AB18)</f>
        <v>0</v>
      </c>
      <c r="AC20" s="81"/>
      <c r="AD20" s="74"/>
      <c r="AE20" s="74"/>
    </row>
    <row r="21" spans="1:32" s="62" customFormat="1">
      <c r="A21" s="308">
        <f>SUM(C20,G20,K20,S20,AA20)</f>
        <v>10590</v>
      </c>
      <c r="B21" s="189"/>
      <c r="I21" s="260"/>
      <c r="J21" s="189"/>
      <c r="M21" s="260"/>
      <c r="N21" s="189"/>
      <c r="Q21" s="260"/>
      <c r="R21" s="189"/>
      <c r="U21" s="260"/>
      <c r="V21" s="189"/>
      <c r="X21" s="76"/>
      <c r="Y21" s="76"/>
      <c r="Z21" s="76"/>
      <c r="AA21" s="433"/>
      <c r="AB21" s="434"/>
      <c r="AC21" s="115"/>
      <c r="AD21" s="74"/>
      <c r="AE21" s="74"/>
    </row>
    <row r="22" spans="1:32" s="62" customFormat="1" ht="13.5" customHeight="1">
      <c r="A22" s="456" t="s">
        <v>39</v>
      </c>
      <c r="B22" s="200" t="s">
        <v>241</v>
      </c>
      <c r="C22" s="88">
        <v>530</v>
      </c>
      <c r="D22" s="99"/>
      <c r="E22" s="98"/>
      <c r="F22" s="267"/>
      <c r="G22" s="88"/>
      <c r="H22" s="99"/>
      <c r="I22" s="98"/>
      <c r="J22" s="251"/>
      <c r="K22" s="88"/>
      <c r="L22" s="96"/>
      <c r="M22" s="81"/>
      <c r="N22" s="200" t="s">
        <v>525</v>
      </c>
      <c r="O22" s="88">
        <v>1630</v>
      </c>
      <c r="P22" s="99"/>
      <c r="Q22" s="98"/>
      <c r="R22" s="200" t="s">
        <v>534</v>
      </c>
      <c r="S22" s="88">
        <v>930</v>
      </c>
      <c r="T22" s="99"/>
      <c r="U22" s="98"/>
      <c r="V22" s="200" t="s">
        <v>397</v>
      </c>
      <c r="W22" s="88">
        <v>1340</v>
      </c>
      <c r="X22" s="99"/>
      <c r="Y22" s="98"/>
      <c r="Z22" s="94" t="s">
        <v>69</v>
      </c>
      <c r="AA22" s="88"/>
      <c r="AB22" s="96"/>
      <c r="AC22" s="81"/>
      <c r="AD22" s="119"/>
      <c r="AE22" s="74"/>
    </row>
    <row r="23" spans="1:32" s="62" customFormat="1" ht="13.5" customHeight="1">
      <c r="A23" s="457"/>
      <c r="B23" s="200" t="s">
        <v>236</v>
      </c>
      <c r="C23" s="88">
        <v>50</v>
      </c>
      <c r="D23" s="99"/>
      <c r="E23" s="98"/>
      <c r="F23" s="164" t="s">
        <v>69</v>
      </c>
      <c r="G23" s="88"/>
      <c r="H23" s="87"/>
      <c r="I23" s="81"/>
      <c r="J23" s="94"/>
      <c r="K23" s="266">
        <v>0</v>
      </c>
      <c r="L23" s="99"/>
      <c r="M23" s="98"/>
      <c r="N23" s="200" t="s">
        <v>526</v>
      </c>
      <c r="O23" s="88">
        <v>1170</v>
      </c>
      <c r="P23" s="99"/>
      <c r="Q23" s="98"/>
      <c r="R23" s="200" t="s">
        <v>535</v>
      </c>
      <c r="S23" s="88">
        <v>360</v>
      </c>
      <c r="T23" s="99"/>
      <c r="U23" s="98"/>
      <c r="V23" s="200" t="s">
        <v>398</v>
      </c>
      <c r="W23" s="88">
        <v>1010</v>
      </c>
      <c r="X23" s="99"/>
      <c r="Y23" s="98"/>
      <c r="Z23" s="94" t="s">
        <v>69</v>
      </c>
      <c r="AA23" s="88"/>
      <c r="AB23" s="96"/>
      <c r="AC23" s="81"/>
      <c r="AD23" s="119"/>
      <c r="AE23" s="74"/>
    </row>
    <row r="24" spans="1:32" s="62" customFormat="1" ht="13.5" customHeight="1">
      <c r="A24" s="457"/>
      <c r="B24" s="200" t="s">
        <v>240</v>
      </c>
      <c r="C24" s="88">
        <v>20</v>
      </c>
      <c r="D24" s="99"/>
      <c r="E24" s="98"/>
      <c r="F24" s="105"/>
      <c r="G24" s="88"/>
      <c r="H24" s="96"/>
      <c r="I24" s="81"/>
      <c r="J24" s="105"/>
      <c r="K24" s="88"/>
      <c r="L24" s="99"/>
      <c r="M24" s="98"/>
      <c r="N24" s="200" t="s">
        <v>573</v>
      </c>
      <c r="O24" s="88">
        <v>760</v>
      </c>
      <c r="P24" s="99"/>
      <c r="Q24" s="98"/>
      <c r="R24" s="200" t="s">
        <v>233</v>
      </c>
      <c r="S24" s="88">
        <v>480</v>
      </c>
      <c r="T24" s="99"/>
      <c r="U24" s="98"/>
      <c r="V24" s="200" t="s">
        <v>239</v>
      </c>
      <c r="W24" s="88">
        <v>250</v>
      </c>
      <c r="X24" s="99"/>
      <c r="Y24" s="98"/>
      <c r="Z24" s="94" t="s">
        <v>69</v>
      </c>
      <c r="AA24" s="88"/>
      <c r="AB24" s="96"/>
      <c r="AC24" s="81"/>
      <c r="AD24" s="265"/>
      <c r="AE24" s="74"/>
    </row>
    <row r="25" spans="1:32" s="62" customFormat="1">
      <c r="A25" s="457"/>
      <c r="B25" s="264"/>
      <c r="C25" s="127"/>
      <c r="D25" s="263"/>
      <c r="E25" s="135"/>
      <c r="F25" s="97"/>
      <c r="G25" s="88"/>
      <c r="H25" s="96"/>
      <c r="I25" s="81"/>
      <c r="J25" s="97"/>
      <c r="K25" s="88"/>
      <c r="L25" s="99"/>
      <c r="M25" s="98"/>
      <c r="N25" s="200" t="s">
        <v>527</v>
      </c>
      <c r="O25" s="88">
        <v>840</v>
      </c>
      <c r="P25" s="99"/>
      <c r="Q25" s="98"/>
      <c r="R25" s="200" t="s">
        <v>536</v>
      </c>
      <c r="S25" s="88">
        <v>800</v>
      </c>
      <c r="T25" s="99"/>
      <c r="U25" s="98"/>
      <c r="V25" s="200" t="s">
        <v>238</v>
      </c>
      <c r="W25" s="198" t="s">
        <v>71</v>
      </c>
      <c r="X25" s="91"/>
      <c r="Y25" s="98"/>
      <c r="Z25" s="94" t="s">
        <v>69</v>
      </c>
      <c r="AA25" s="88"/>
      <c r="AB25" s="96"/>
      <c r="AC25" s="81"/>
      <c r="AD25" s="119"/>
      <c r="AE25" s="74"/>
    </row>
    <row r="26" spans="1:32" s="62" customFormat="1">
      <c r="A26" s="457"/>
      <c r="B26" s="264"/>
      <c r="C26" s="88"/>
      <c r="D26" s="96"/>
      <c r="E26" s="81"/>
      <c r="F26" s="164"/>
      <c r="G26" s="88"/>
      <c r="H26" s="96"/>
      <c r="I26" s="81"/>
      <c r="J26" s="94"/>
      <c r="K26" s="88">
        <v>0</v>
      </c>
      <c r="L26" s="99"/>
      <c r="M26" s="98"/>
      <c r="N26" s="200" t="s">
        <v>237</v>
      </c>
      <c r="O26" s="198" t="s">
        <v>71</v>
      </c>
      <c r="P26" s="91"/>
      <c r="Q26" s="98"/>
      <c r="R26" s="200" t="s">
        <v>416</v>
      </c>
      <c r="S26" s="198" t="s">
        <v>71</v>
      </c>
      <c r="T26" s="91"/>
      <c r="U26" s="98"/>
      <c r="V26" s="200" t="s">
        <v>236</v>
      </c>
      <c r="W26" s="88">
        <v>400</v>
      </c>
      <c r="X26" s="99"/>
      <c r="Y26" s="98"/>
      <c r="Z26" s="94" t="s">
        <v>69</v>
      </c>
      <c r="AA26" s="88"/>
      <c r="AB26" s="96"/>
      <c r="AC26" s="81"/>
      <c r="AD26" s="119"/>
      <c r="AE26" s="74"/>
    </row>
    <row r="27" spans="1:32" s="62" customFormat="1" ht="13.5" customHeight="1">
      <c r="A27" s="457"/>
      <c r="B27" s="333" t="s">
        <v>586</v>
      </c>
      <c r="C27" s="88"/>
      <c r="D27" s="96"/>
      <c r="E27" s="81"/>
      <c r="F27" s="164"/>
      <c r="G27" s="88"/>
      <c r="H27" s="96"/>
      <c r="I27" s="81"/>
      <c r="J27" s="94"/>
      <c r="K27" s="88">
        <v>0</v>
      </c>
      <c r="L27" s="99"/>
      <c r="M27" s="98"/>
      <c r="N27" s="200" t="s">
        <v>528</v>
      </c>
      <c r="O27" s="88">
        <v>590</v>
      </c>
      <c r="P27" s="99"/>
      <c r="Q27" s="98"/>
      <c r="R27" s="200" t="s">
        <v>537</v>
      </c>
      <c r="S27" s="88">
        <v>390</v>
      </c>
      <c r="T27" s="99"/>
      <c r="U27" s="98"/>
      <c r="V27" s="200" t="s">
        <v>235</v>
      </c>
      <c r="W27" s="88">
        <v>90</v>
      </c>
      <c r="X27" s="99"/>
      <c r="Y27" s="98"/>
      <c r="Z27" s="94" t="s">
        <v>69</v>
      </c>
      <c r="AA27" s="88"/>
      <c r="AB27" s="96"/>
      <c r="AC27" s="81"/>
      <c r="AD27" s="119"/>
      <c r="AE27" s="74"/>
    </row>
    <row r="28" spans="1:32" s="62" customFormat="1" ht="13.5" customHeight="1">
      <c r="A28" s="457"/>
      <c r="B28" s="242"/>
      <c r="C28" s="88"/>
      <c r="D28" s="96"/>
      <c r="E28" s="81"/>
      <c r="F28" s="164"/>
      <c r="G28" s="88"/>
      <c r="H28" s="96"/>
      <c r="I28" s="81"/>
      <c r="J28" s="94"/>
      <c r="K28" s="88">
        <v>0</v>
      </c>
      <c r="L28" s="99"/>
      <c r="M28" s="98"/>
      <c r="N28" s="200" t="s">
        <v>529</v>
      </c>
      <c r="O28" s="88">
        <v>390</v>
      </c>
      <c r="P28" s="99"/>
      <c r="Q28" s="98"/>
      <c r="R28" s="200" t="s">
        <v>234</v>
      </c>
      <c r="S28" s="88">
        <v>160</v>
      </c>
      <c r="T28" s="99"/>
      <c r="U28" s="98"/>
      <c r="V28" s="200" t="s">
        <v>232</v>
      </c>
      <c r="W28" s="88">
        <v>70</v>
      </c>
      <c r="X28" s="99"/>
      <c r="Y28" s="98"/>
      <c r="Z28" s="94" t="s">
        <v>69</v>
      </c>
      <c r="AA28" s="88"/>
      <c r="AB28" s="96"/>
      <c r="AC28" s="81"/>
      <c r="AD28" s="119"/>
      <c r="AE28" s="74"/>
    </row>
    <row r="29" spans="1:32" s="62" customFormat="1">
      <c r="A29" s="457"/>
      <c r="B29" s="89"/>
      <c r="C29" s="88"/>
      <c r="D29" s="96"/>
      <c r="E29" s="81"/>
      <c r="F29" s="164"/>
      <c r="G29" s="88"/>
      <c r="H29" s="96"/>
      <c r="I29" s="81"/>
      <c r="J29" s="94"/>
      <c r="K29" s="88">
        <v>0</v>
      </c>
      <c r="L29" s="99"/>
      <c r="M29" s="98"/>
      <c r="N29" s="200" t="s">
        <v>530</v>
      </c>
      <c r="O29" s="88">
        <v>480</v>
      </c>
      <c r="P29" s="99"/>
      <c r="Q29" s="98"/>
      <c r="R29" s="200" t="s">
        <v>538</v>
      </c>
      <c r="S29" s="88">
        <v>420</v>
      </c>
      <c r="T29" s="99"/>
      <c r="U29" s="98"/>
      <c r="V29" s="200" t="s">
        <v>233</v>
      </c>
      <c r="W29" s="88">
        <v>170</v>
      </c>
      <c r="X29" s="99"/>
      <c r="Y29" s="98"/>
      <c r="Z29" s="164"/>
      <c r="AA29" s="88"/>
      <c r="AB29" s="96"/>
      <c r="AC29" s="81"/>
      <c r="AD29" s="119"/>
      <c r="AE29" s="74"/>
    </row>
    <row r="30" spans="1:32" s="62" customFormat="1">
      <c r="A30" s="457"/>
      <c r="B30" s="89"/>
      <c r="C30" s="88"/>
      <c r="D30" s="96"/>
      <c r="E30" s="81"/>
      <c r="F30" s="164"/>
      <c r="G30" s="88"/>
      <c r="H30" s="96"/>
      <c r="I30" s="81"/>
      <c r="J30" s="94"/>
      <c r="K30" s="88">
        <v>0</v>
      </c>
      <c r="L30" s="99"/>
      <c r="M30" s="98"/>
      <c r="N30" s="200" t="s">
        <v>531</v>
      </c>
      <c r="O30" s="88">
        <v>950</v>
      </c>
      <c r="P30" s="99"/>
      <c r="Q30" s="98"/>
      <c r="R30" s="200" t="s">
        <v>232</v>
      </c>
      <c r="S30" s="88">
        <v>140</v>
      </c>
      <c r="T30" s="99"/>
      <c r="U30" s="98"/>
      <c r="V30" s="262"/>
      <c r="W30" s="88"/>
      <c r="X30" s="96"/>
      <c r="Y30" s="81"/>
      <c r="Z30" s="164"/>
      <c r="AA30" s="88"/>
      <c r="AB30" s="96"/>
      <c r="AC30" s="81"/>
      <c r="AD30" s="119"/>
      <c r="AE30" s="74"/>
      <c r="AF30" s="118"/>
    </row>
    <row r="31" spans="1:32" s="62" customFormat="1" ht="13.5" customHeight="1">
      <c r="A31" s="457"/>
      <c r="B31" s="89"/>
      <c r="C31" s="88"/>
      <c r="D31" s="96"/>
      <c r="E31" s="81"/>
      <c r="F31" s="164"/>
      <c r="G31" s="88"/>
      <c r="H31" s="96"/>
      <c r="I31" s="81"/>
      <c r="J31" s="94"/>
      <c r="K31" s="88">
        <v>0</v>
      </c>
      <c r="L31" s="99"/>
      <c r="M31" s="98"/>
      <c r="N31" s="200" t="s">
        <v>532</v>
      </c>
      <c r="O31" s="88">
        <v>380</v>
      </c>
      <c r="P31" s="99"/>
      <c r="Q31" s="98"/>
      <c r="R31" s="108"/>
      <c r="S31" s="103"/>
      <c r="T31" s="87"/>
      <c r="U31" s="81"/>
      <c r="W31" s="88"/>
      <c r="X31" s="96"/>
      <c r="Y31" s="81"/>
      <c r="Z31" s="164"/>
      <c r="AA31" s="88"/>
      <c r="AB31" s="96"/>
      <c r="AC31" s="81"/>
    </row>
    <row r="32" spans="1:32" s="62" customFormat="1" ht="13.5" customHeight="1">
      <c r="A32" s="457"/>
      <c r="B32" s="89"/>
      <c r="C32" s="88"/>
      <c r="D32" s="96"/>
      <c r="E32" s="81"/>
      <c r="F32" s="164"/>
      <c r="G32" s="88"/>
      <c r="H32" s="96"/>
      <c r="I32" s="81"/>
      <c r="J32" s="94"/>
      <c r="K32" s="88">
        <v>0</v>
      </c>
      <c r="L32" s="99"/>
      <c r="M32" s="98"/>
      <c r="N32" s="200" t="s">
        <v>533</v>
      </c>
      <c r="O32" s="88">
        <v>240</v>
      </c>
      <c r="P32" s="99"/>
      <c r="Q32" s="98"/>
      <c r="R32" s="332"/>
      <c r="S32" s="103"/>
      <c r="T32" s="87"/>
      <c r="U32" s="81"/>
      <c r="V32" s="152"/>
      <c r="W32" s="88"/>
      <c r="X32" s="96"/>
      <c r="Y32" s="81"/>
      <c r="Z32" s="164"/>
      <c r="AA32" s="88"/>
      <c r="AB32" s="96"/>
      <c r="AC32" s="81"/>
    </row>
    <row r="33" spans="1:29" s="62" customFormat="1" ht="13.5" customHeight="1">
      <c r="A33" s="457"/>
      <c r="B33" s="89"/>
      <c r="C33" s="88"/>
      <c r="D33" s="96"/>
      <c r="E33" s="81"/>
      <c r="F33" s="164"/>
      <c r="G33" s="88"/>
      <c r="H33" s="96"/>
      <c r="I33" s="81"/>
      <c r="J33" s="94"/>
      <c r="K33" s="88">
        <v>0</v>
      </c>
      <c r="L33" s="99"/>
      <c r="M33" s="98"/>
      <c r="N33" s="200" t="s">
        <v>231</v>
      </c>
      <c r="O33" s="88">
        <v>100</v>
      </c>
      <c r="P33" s="99"/>
      <c r="Q33" s="98"/>
      <c r="R33" s="332"/>
      <c r="S33" s="88"/>
      <c r="T33" s="87"/>
      <c r="U33" s="81"/>
      <c r="V33" s="141"/>
      <c r="W33" s="88"/>
      <c r="X33" s="96"/>
      <c r="Y33" s="81"/>
      <c r="Z33" s="164"/>
      <c r="AA33" s="88"/>
      <c r="AB33" s="96"/>
      <c r="AC33" s="81"/>
    </row>
    <row r="34" spans="1:29" s="62" customFormat="1" ht="13.5" customHeight="1">
      <c r="A34" s="457"/>
      <c r="B34" s="89"/>
      <c r="C34" s="88"/>
      <c r="D34" s="96"/>
      <c r="E34" s="81"/>
      <c r="F34" s="164"/>
      <c r="G34" s="88"/>
      <c r="H34" s="96"/>
      <c r="I34" s="81"/>
      <c r="J34" s="459"/>
      <c r="K34" s="460"/>
      <c r="L34" s="460"/>
      <c r="M34" s="461"/>
      <c r="N34" s="200" t="s">
        <v>230</v>
      </c>
      <c r="O34" s="88">
        <v>350</v>
      </c>
      <c r="P34" s="99"/>
      <c r="Q34" s="98"/>
      <c r="R34" s="332"/>
      <c r="S34" s="88"/>
      <c r="T34" s="87"/>
      <c r="U34" s="81"/>
      <c r="V34" s="94"/>
      <c r="W34" s="88"/>
      <c r="X34" s="96"/>
      <c r="Y34" s="81"/>
      <c r="Z34" s="164"/>
      <c r="AA34" s="88"/>
      <c r="AB34" s="96"/>
      <c r="AC34" s="81"/>
    </row>
    <row r="35" spans="1:29" s="62" customFormat="1">
      <c r="A35" s="302">
        <f>SUM(D35,H35,L35,T35,AB35)</f>
        <v>0</v>
      </c>
      <c r="B35" s="100" t="s">
        <v>66</v>
      </c>
      <c r="C35" s="88">
        <f>SUM(C22:C34)</f>
        <v>600</v>
      </c>
      <c r="D35" s="87">
        <f>SUM(D22:D34)</f>
        <v>0</v>
      </c>
      <c r="E35" s="81"/>
      <c r="F35" s="100" t="s">
        <v>66</v>
      </c>
      <c r="G35" s="88">
        <f>SUM(G22:G34)</f>
        <v>0</v>
      </c>
      <c r="H35" s="87">
        <f>SUM(H22)</f>
        <v>0</v>
      </c>
      <c r="I35" s="81"/>
      <c r="J35" s="100" t="s">
        <v>66</v>
      </c>
      <c r="K35" s="88">
        <f>SUM(K23:K34)</f>
        <v>0</v>
      </c>
      <c r="L35" s="87">
        <f>SUM(L23:L34)</f>
        <v>0</v>
      </c>
      <c r="M35" s="81"/>
      <c r="N35" s="170"/>
      <c r="O35" s="201">
        <v>0</v>
      </c>
      <c r="P35" s="261"/>
      <c r="Q35" s="81"/>
      <c r="R35" s="100" t="s">
        <v>66</v>
      </c>
      <c r="S35" s="88">
        <f>SUM(O22:O35,S22:S32)</f>
        <v>11560</v>
      </c>
      <c r="T35" s="87">
        <f>SUM(P22:P35,T22:T32)</f>
        <v>0</v>
      </c>
      <c r="U35" s="81"/>
      <c r="V35" s="94"/>
      <c r="W35" s="88"/>
      <c r="X35" s="96"/>
      <c r="Y35" s="81"/>
      <c r="Z35" s="100" t="s">
        <v>66</v>
      </c>
      <c r="AA35" s="88">
        <f>SUM(W22:W29)</f>
        <v>3330</v>
      </c>
      <c r="AB35" s="87">
        <f>SUM(X22:X29)</f>
        <v>0</v>
      </c>
      <c r="AC35" s="81"/>
    </row>
    <row r="36" spans="1:29" s="62" customFormat="1">
      <c r="A36" s="308">
        <f>C35+G35+K35+S35+AA35</f>
        <v>15490</v>
      </c>
      <c r="B36" s="189"/>
      <c r="J36" s="189"/>
      <c r="M36" s="260"/>
      <c r="N36" s="189"/>
      <c r="Q36" s="260"/>
      <c r="R36" s="189"/>
      <c r="U36" s="260"/>
      <c r="V36" s="189"/>
      <c r="X36" s="76"/>
      <c r="Y36" s="76"/>
      <c r="Z36" s="76"/>
      <c r="AA36" s="433"/>
      <c r="AB36" s="434"/>
      <c r="AC36" s="115"/>
    </row>
    <row r="37" spans="1:29" s="62" customFormat="1" ht="13.5" customHeight="1">
      <c r="A37" s="456" t="s">
        <v>229</v>
      </c>
      <c r="B37" s="200" t="s">
        <v>241</v>
      </c>
      <c r="C37" s="88">
        <v>60</v>
      </c>
      <c r="D37" s="99"/>
      <c r="E37" s="98"/>
      <c r="F37" s="164" t="s">
        <v>69</v>
      </c>
      <c r="G37" s="88"/>
      <c r="H37" s="96"/>
      <c r="I37" s="81"/>
      <c r="J37" s="251"/>
      <c r="K37" s="88"/>
      <c r="L37" s="96"/>
      <c r="M37" s="81"/>
      <c r="N37" s="200" t="s">
        <v>539</v>
      </c>
      <c r="O37" s="88">
        <v>430</v>
      </c>
      <c r="P37" s="99"/>
      <c r="Q37" s="98"/>
      <c r="R37" s="200" t="s">
        <v>542</v>
      </c>
      <c r="S37" s="88">
        <v>400</v>
      </c>
      <c r="T37" s="99"/>
      <c r="U37" s="98"/>
      <c r="V37" s="200" t="s">
        <v>228</v>
      </c>
      <c r="W37" s="88">
        <v>280</v>
      </c>
      <c r="X37" s="99"/>
      <c r="Y37" s="98"/>
      <c r="Z37" s="88" t="s">
        <v>69</v>
      </c>
      <c r="AA37" s="88"/>
      <c r="AB37" s="96"/>
      <c r="AC37" s="81"/>
    </row>
    <row r="38" spans="1:29" s="62" customFormat="1" ht="13.5" customHeight="1">
      <c r="A38" s="457"/>
      <c r="B38" s="89"/>
      <c r="C38" s="88"/>
      <c r="D38" s="96"/>
      <c r="E38" s="81"/>
      <c r="F38" s="164"/>
      <c r="G38" s="88"/>
      <c r="H38" s="96"/>
      <c r="I38" s="81"/>
      <c r="J38" s="94"/>
      <c r="K38" s="88">
        <v>0</v>
      </c>
      <c r="L38" s="99"/>
      <c r="M38" s="98"/>
      <c r="N38" s="200" t="s">
        <v>540</v>
      </c>
      <c r="O38" s="88">
        <v>750</v>
      </c>
      <c r="P38" s="99"/>
      <c r="Q38" s="98"/>
      <c r="R38" s="200" t="s">
        <v>543</v>
      </c>
      <c r="S38" s="88">
        <v>700</v>
      </c>
      <c r="T38" s="99"/>
      <c r="U38" s="98"/>
      <c r="V38" s="200" t="s">
        <v>227</v>
      </c>
      <c r="W38" s="88">
        <v>200</v>
      </c>
      <c r="X38" s="99"/>
      <c r="Y38" s="98"/>
      <c r="Z38" s="88" t="s">
        <v>69</v>
      </c>
      <c r="AA38" s="88"/>
      <c r="AB38" s="96"/>
      <c r="AC38" s="81"/>
    </row>
    <row r="39" spans="1:29" s="62" customFormat="1" ht="13.5" customHeight="1">
      <c r="A39" s="457"/>
      <c r="B39" s="89"/>
      <c r="C39" s="88"/>
      <c r="D39" s="96"/>
      <c r="E39" s="81"/>
      <c r="F39" s="164"/>
      <c r="G39" s="88"/>
      <c r="H39" s="96"/>
      <c r="I39" s="81"/>
      <c r="J39" s="105"/>
      <c r="K39" s="88"/>
      <c r="L39" s="99"/>
      <c r="M39" s="98"/>
      <c r="N39" s="200" t="s">
        <v>541</v>
      </c>
      <c r="O39" s="88">
        <v>580</v>
      </c>
      <c r="P39" s="99"/>
      <c r="Q39" s="98"/>
      <c r="R39" s="200" t="s">
        <v>544</v>
      </c>
      <c r="S39" s="88">
        <v>880</v>
      </c>
      <c r="T39" s="99"/>
      <c r="U39" s="98"/>
      <c r="V39" s="200" t="s">
        <v>224</v>
      </c>
      <c r="W39" s="88">
        <v>40</v>
      </c>
      <c r="X39" s="99"/>
      <c r="Y39" s="98"/>
      <c r="Z39" s="88" t="s">
        <v>69</v>
      </c>
      <c r="AA39" s="88"/>
      <c r="AB39" s="96"/>
      <c r="AC39" s="81"/>
    </row>
    <row r="40" spans="1:29" s="62" customFormat="1" ht="13.5" customHeight="1">
      <c r="A40" s="457"/>
      <c r="B40" s="196" t="s">
        <v>587</v>
      </c>
      <c r="C40" s="88"/>
      <c r="D40" s="96"/>
      <c r="E40" s="81"/>
      <c r="F40" s="164"/>
      <c r="G40" s="88"/>
      <c r="H40" s="96"/>
      <c r="I40" s="81"/>
      <c r="J40" s="97"/>
      <c r="K40" s="88"/>
      <c r="L40" s="99"/>
      <c r="M40" s="98"/>
      <c r="N40" s="200" t="s">
        <v>226</v>
      </c>
      <c r="O40" s="88">
        <v>350</v>
      </c>
      <c r="P40" s="99"/>
      <c r="Q40" s="98"/>
      <c r="R40" s="94" t="s">
        <v>69</v>
      </c>
      <c r="S40" s="88"/>
      <c r="T40" s="87"/>
      <c r="U40" s="81"/>
      <c r="V40" s="200" t="s">
        <v>225</v>
      </c>
      <c r="W40" s="88">
        <v>130</v>
      </c>
      <c r="X40" s="99"/>
      <c r="Y40" s="98"/>
      <c r="Z40" s="88" t="s">
        <v>69</v>
      </c>
      <c r="AA40" s="88"/>
      <c r="AB40" s="96"/>
      <c r="AC40" s="81"/>
    </row>
    <row r="41" spans="1:29" s="62" customFormat="1" ht="13.5" customHeight="1">
      <c r="A41" s="457"/>
      <c r="B41" s="89"/>
      <c r="C41" s="88"/>
      <c r="D41" s="96"/>
      <c r="E41" s="81"/>
      <c r="F41" s="164"/>
      <c r="G41" s="88"/>
      <c r="H41" s="96"/>
      <c r="I41" s="81"/>
      <c r="J41" s="94"/>
      <c r="K41" s="88">
        <v>0</v>
      </c>
      <c r="L41" s="99"/>
      <c r="M41" s="98"/>
      <c r="N41" s="200" t="s">
        <v>224</v>
      </c>
      <c r="O41" s="198" t="s">
        <v>71</v>
      </c>
      <c r="P41" s="91"/>
      <c r="Q41" s="98"/>
      <c r="R41" s="94" t="s">
        <v>69</v>
      </c>
      <c r="S41" s="88"/>
      <c r="T41" s="87"/>
      <c r="U41" s="81"/>
      <c r="V41" s="200" t="s">
        <v>223</v>
      </c>
      <c r="W41" s="88">
        <v>100</v>
      </c>
      <c r="X41" s="99"/>
      <c r="Y41" s="98"/>
      <c r="Z41" s="88" t="s">
        <v>69</v>
      </c>
      <c r="AA41" s="88"/>
      <c r="AB41" s="96"/>
      <c r="AC41" s="81"/>
    </row>
    <row r="42" spans="1:29" s="62" customFormat="1" ht="13.5" customHeight="1">
      <c r="A42" s="457"/>
      <c r="B42" s="89"/>
      <c r="C42" s="88"/>
      <c r="D42" s="96"/>
      <c r="E42" s="81"/>
      <c r="F42" s="164"/>
      <c r="G42" s="88"/>
      <c r="H42" s="96"/>
      <c r="I42" s="81"/>
      <c r="J42" s="94"/>
      <c r="K42" s="88">
        <v>0</v>
      </c>
      <c r="L42" s="99"/>
      <c r="M42" s="98"/>
      <c r="N42" s="200" t="s">
        <v>225</v>
      </c>
      <c r="O42" s="88">
        <v>280</v>
      </c>
      <c r="P42" s="99"/>
      <c r="Q42" s="98"/>
      <c r="R42" s="94" t="s">
        <v>69</v>
      </c>
      <c r="S42" s="88"/>
      <c r="T42" s="87"/>
      <c r="U42" s="81"/>
      <c r="V42" s="200" t="s">
        <v>222</v>
      </c>
      <c r="W42" s="88">
        <v>160</v>
      </c>
      <c r="X42" s="99"/>
      <c r="Y42" s="98"/>
      <c r="Z42" s="88" t="s">
        <v>69</v>
      </c>
      <c r="AA42" s="88"/>
      <c r="AB42" s="96"/>
      <c r="AC42" s="81"/>
    </row>
    <row r="43" spans="1:29" s="62" customFormat="1" ht="13.5" customHeight="1">
      <c r="A43" s="457"/>
      <c r="B43" s="89"/>
      <c r="C43" s="88"/>
      <c r="D43" s="96"/>
      <c r="E43" s="81"/>
      <c r="F43" s="164"/>
      <c r="G43" s="88"/>
      <c r="H43" s="96"/>
      <c r="I43" s="81"/>
      <c r="J43" s="94"/>
      <c r="K43" s="88">
        <v>0</v>
      </c>
      <c r="L43" s="99"/>
      <c r="M43" s="98"/>
      <c r="N43" s="94" t="s">
        <v>69</v>
      </c>
      <c r="O43" s="88"/>
      <c r="P43" s="96"/>
      <c r="Q43" s="81"/>
      <c r="R43" s="94"/>
      <c r="S43" s="88"/>
      <c r="T43" s="87"/>
      <c r="U43" s="81"/>
      <c r="V43" s="200" t="s">
        <v>221</v>
      </c>
      <c r="W43" s="88">
        <v>310</v>
      </c>
      <c r="X43" s="99"/>
      <c r="Y43" s="98"/>
      <c r="Z43" s="88" t="s">
        <v>69</v>
      </c>
      <c r="AA43" s="88"/>
      <c r="AB43" s="96"/>
      <c r="AC43" s="81"/>
    </row>
    <row r="44" spans="1:29" s="62" customFormat="1" ht="13.5" customHeight="1">
      <c r="A44" s="457"/>
      <c r="B44" s="89"/>
      <c r="C44" s="88"/>
      <c r="D44" s="96"/>
      <c r="E44" s="81"/>
      <c r="F44" s="164"/>
      <c r="G44" s="88"/>
      <c r="H44" s="96"/>
      <c r="I44" s="81"/>
      <c r="J44" s="94"/>
      <c r="K44" s="88"/>
      <c r="L44" s="87"/>
      <c r="M44" s="81"/>
      <c r="N44" s="164"/>
      <c r="O44" s="88"/>
      <c r="P44" s="96"/>
      <c r="Q44" s="81"/>
      <c r="R44" s="94"/>
      <c r="S44" s="88"/>
      <c r="T44" s="87"/>
      <c r="U44" s="81"/>
      <c r="V44" s="88"/>
      <c r="W44" s="88"/>
      <c r="X44" s="96"/>
      <c r="Y44" s="81"/>
      <c r="Z44" s="94"/>
      <c r="AA44" s="88"/>
      <c r="AB44" s="96"/>
      <c r="AC44" s="81"/>
    </row>
    <row r="45" spans="1:29" s="62" customFormat="1">
      <c r="A45" s="457"/>
      <c r="B45" s="89"/>
      <c r="C45" s="88"/>
      <c r="D45" s="96"/>
      <c r="E45" s="81"/>
      <c r="F45" s="164"/>
      <c r="G45" s="88"/>
      <c r="H45" s="96"/>
      <c r="I45" s="81"/>
      <c r="J45" s="94"/>
      <c r="K45" s="88"/>
      <c r="L45" s="87"/>
      <c r="M45" s="81"/>
      <c r="N45" s="332"/>
      <c r="O45" s="88"/>
      <c r="P45" s="96"/>
      <c r="Q45" s="81"/>
      <c r="R45" s="94"/>
      <c r="S45" s="88"/>
      <c r="T45" s="96"/>
      <c r="U45" s="81"/>
      <c r="V45" s="94"/>
      <c r="W45" s="88"/>
      <c r="X45" s="96"/>
      <c r="Y45" s="81"/>
      <c r="Z45" s="94"/>
      <c r="AA45" s="88"/>
      <c r="AB45" s="96"/>
      <c r="AC45" s="81"/>
    </row>
    <row r="46" spans="1:29" s="62" customFormat="1">
      <c r="A46" s="457"/>
      <c r="B46" s="89"/>
      <c r="C46" s="88"/>
      <c r="D46" s="96"/>
      <c r="E46" s="81"/>
      <c r="F46" s="164"/>
      <c r="G46" s="88"/>
      <c r="H46" s="96"/>
      <c r="I46" s="81"/>
      <c r="J46" s="94"/>
      <c r="K46" s="205"/>
      <c r="L46" s="87"/>
      <c r="M46" s="81"/>
      <c r="N46" s="332"/>
      <c r="O46" s="88"/>
      <c r="P46" s="96"/>
      <c r="Q46" s="81"/>
      <c r="R46" s="94"/>
      <c r="S46" s="88"/>
      <c r="T46" s="96"/>
      <c r="U46" s="81"/>
      <c r="V46" s="94"/>
      <c r="W46" s="88"/>
      <c r="X46" s="96"/>
      <c r="Y46" s="81"/>
      <c r="Z46" s="94"/>
      <c r="AA46" s="88"/>
      <c r="AB46" s="96"/>
      <c r="AC46" s="81"/>
    </row>
    <row r="47" spans="1:29" s="62" customFormat="1">
      <c r="A47" s="457"/>
      <c r="B47" s="89"/>
      <c r="C47" s="88"/>
      <c r="D47" s="96"/>
      <c r="E47" s="81"/>
      <c r="F47" s="164"/>
      <c r="G47" s="88"/>
      <c r="H47" s="96"/>
      <c r="I47" s="81"/>
      <c r="J47" s="94"/>
      <c r="K47" s="88"/>
      <c r="L47" s="87"/>
      <c r="M47" s="81"/>
      <c r="N47" s="164"/>
      <c r="O47" s="88"/>
      <c r="P47" s="96"/>
      <c r="Q47" s="81"/>
      <c r="R47" s="94"/>
      <c r="S47" s="88"/>
      <c r="T47" s="96"/>
      <c r="U47" s="81"/>
      <c r="V47" s="94"/>
      <c r="W47" s="88"/>
      <c r="X47" s="96"/>
      <c r="Y47" s="81"/>
      <c r="Z47" s="94"/>
      <c r="AA47" s="88"/>
      <c r="AB47" s="96"/>
      <c r="AC47" s="81"/>
    </row>
    <row r="48" spans="1:29" s="62" customFormat="1" ht="13.5" customHeight="1">
      <c r="A48" s="457"/>
      <c r="B48" s="89"/>
      <c r="C48" s="88"/>
      <c r="D48" s="96"/>
      <c r="E48" s="81"/>
      <c r="F48" s="164"/>
      <c r="G48" s="88"/>
      <c r="H48" s="96"/>
      <c r="I48" s="81"/>
      <c r="J48" s="94"/>
      <c r="K48" s="88"/>
      <c r="L48" s="87"/>
      <c r="M48" s="81"/>
      <c r="N48" s="164"/>
      <c r="O48" s="88"/>
      <c r="P48" s="96"/>
      <c r="Q48" s="81"/>
      <c r="R48" s="94"/>
      <c r="S48" s="88"/>
      <c r="T48" s="96"/>
      <c r="U48" s="81"/>
      <c r="V48" s="164"/>
      <c r="W48" s="88"/>
      <c r="X48" s="96"/>
      <c r="Y48" s="81"/>
      <c r="Z48" s="94"/>
      <c r="AA48" s="88"/>
      <c r="AB48" s="96"/>
      <c r="AC48" s="81"/>
    </row>
    <row r="49" spans="1:29" s="62" customFormat="1" ht="13.5" customHeight="1">
      <c r="A49" s="302">
        <f>SUM(D49,L49,T49,AB49)</f>
        <v>0</v>
      </c>
      <c r="B49" s="100" t="s">
        <v>66</v>
      </c>
      <c r="C49" s="88">
        <f>SUM(C37:C48)</f>
        <v>60</v>
      </c>
      <c r="D49" s="87">
        <f>SUM(D37)</f>
        <v>0</v>
      </c>
      <c r="E49" s="81"/>
      <c r="F49" s="164"/>
      <c r="G49" s="88"/>
      <c r="H49" s="96"/>
      <c r="I49" s="81"/>
      <c r="J49" s="100" t="s">
        <v>66</v>
      </c>
      <c r="K49" s="88">
        <f>SUM(K38:K48)</f>
        <v>0</v>
      </c>
      <c r="L49" s="87">
        <f>SUM(L38:L48)</f>
        <v>0</v>
      </c>
      <c r="M49" s="81"/>
      <c r="N49" s="164"/>
      <c r="O49" s="88"/>
      <c r="P49" s="96"/>
      <c r="Q49" s="81"/>
      <c r="R49" s="100" t="s">
        <v>66</v>
      </c>
      <c r="S49" s="88">
        <f>SUM(O37:O42,S37:S39)</f>
        <v>4370</v>
      </c>
      <c r="T49" s="87">
        <f>SUM(P37:P42,T37:T39)</f>
        <v>0</v>
      </c>
      <c r="U49" s="81"/>
      <c r="V49" s="164"/>
      <c r="W49" s="88"/>
      <c r="X49" s="96"/>
      <c r="Y49" s="81"/>
      <c r="Z49" s="100" t="s">
        <v>66</v>
      </c>
      <c r="AA49" s="88">
        <f>SUM(W37:W45)+SUM(AA37:AA48)</f>
        <v>1220</v>
      </c>
      <c r="AB49" s="87">
        <f>SUM(X37:X44)</f>
        <v>0</v>
      </c>
      <c r="AC49" s="81"/>
    </row>
    <row r="50" spans="1:29" s="62" customFormat="1">
      <c r="A50" s="308">
        <f>C49+K49+S49+AA49</f>
        <v>5650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33"/>
      <c r="AB50" s="434"/>
      <c r="AC50" s="115"/>
    </row>
    <row r="51" spans="1:29" s="62" customFormat="1">
      <c r="A51" s="320" t="s">
        <v>31</v>
      </c>
      <c r="B51" s="71"/>
      <c r="N51" s="188">
        <v>-4</v>
      </c>
      <c r="W51" s="425" t="str">
        <f>表紙!P10</f>
        <v>令和　7年 　2月</v>
      </c>
      <c r="X51" s="425"/>
      <c r="Y51" s="425"/>
      <c r="Z51" s="427" t="s">
        <v>65</v>
      </c>
      <c r="AA51" s="427"/>
      <c r="AB51" s="427"/>
    </row>
    <row r="52" spans="1:29" s="62" customFormat="1">
      <c r="B52" s="66"/>
      <c r="C52" s="64"/>
      <c r="G52" s="71"/>
      <c r="S52"/>
    </row>
    <row r="53" spans="1:29" s="62" customFormat="1" ht="14.25">
      <c r="C53" s="185"/>
      <c r="D53" s="185"/>
      <c r="E53" s="185"/>
      <c r="F53" s="185"/>
      <c r="H53" s="185"/>
      <c r="I53" s="185"/>
      <c r="J53" s="185"/>
      <c r="N53" s="185"/>
      <c r="O53" s="185"/>
      <c r="P53" s="185"/>
      <c r="Q53" s="185"/>
      <c r="R53" s="185"/>
      <c r="S53" s="185"/>
      <c r="T53" s="185"/>
      <c r="U53" s="185"/>
      <c r="V53" s="185"/>
      <c r="X53" s="185"/>
      <c r="Y53" s="185"/>
    </row>
    <row r="54" spans="1:29" s="62" customFormat="1"/>
  </sheetData>
  <sheetProtection algorithmName="SHA-512" hashValue="vOQL4Eeuh3vciw3MtNhubd/Q62UqFMrdmWAacPj2KnTnBHc97oVAbVMNFWPWDdfpIpRn+TgGI6hNE20Qd47aZw==" saltValue="RQQUD9rwAUZOHwX2n7Qn1w==" spinCount="100000" sheet="1" formatCells="0"/>
  <mergeCells count="30">
    <mergeCell ref="A22:A34"/>
    <mergeCell ref="AA36:AB36"/>
    <mergeCell ref="A37:A48"/>
    <mergeCell ref="D3:I3"/>
    <mergeCell ref="B3:C3"/>
    <mergeCell ref="J34:M34"/>
    <mergeCell ref="B5:E5"/>
    <mergeCell ref="F5:I5"/>
    <mergeCell ref="A7:A19"/>
    <mergeCell ref="B2:C2"/>
    <mergeCell ref="J2:K2"/>
    <mergeCell ref="R2:S2"/>
    <mergeCell ref="T2:V2"/>
    <mergeCell ref="W2:X2"/>
    <mergeCell ref="D2:I2"/>
    <mergeCell ref="L2:Q2"/>
    <mergeCell ref="W51:Y51"/>
    <mergeCell ref="Z51:AB51"/>
    <mergeCell ref="L3:Q3"/>
    <mergeCell ref="J3:K3"/>
    <mergeCell ref="Y1:AC1"/>
    <mergeCell ref="J5:M5"/>
    <mergeCell ref="N5:U5"/>
    <mergeCell ref="V5:AC5"/>
    <mergeCell ref="Y2:AC2"/>
    <mergeCell ref="W1:X1"/>
    <mergeCell ref="AA50:AB50"/>
    <mergeCell ref="R3:S3"/>
    <mergeCell ref="T3:AC3"/>
    <mergeCell ref="AA21:AB21"/>
  </mergeCells>
  <phoneticPr fontId="2"/>
  <conditionalFormatting sqref="D7:D9">
    <cfRule type="cellIs" dxfId="68" priority="35" stopIfTrue="1" operator="greaterThan">
      <formula>$C7</formula>
    </cfRule>
  </conditionalFormatting>
  <conditionalFormatting sqref="D20">
    <cfRule type="cellIs" dxfId="67" priority="34" stopIfTrue="1" operator="greaterThan">
      <formula>$C$20</formula>
    </cfRule>
  </conditionalFormatting>
  <conditionalFormatting sqref="D22:D24">
    <cfRule type="cellIs" dxfId="66" priority="33" stopIfTrue="1" operator="greaterThan">
      <formula>$C22</formula>
    </cfRule>
  </conditionalFormatting>
  <conditionalFormatting sqref="D35">
    <cfRule type="cellIs" dxfId="65" priority="32" stopIfTrue="1" operator="greaterThan">
      <formula>$C$35</formula>
    </cfRule>
  </conditionalFormatting>
  <conditionalFormatting sqref="D37">
    <cfRule type="cellIs" dxfId="64" priority="31" stopIfTrue="1" operator="greaterThan">
      <formula>$C$37</formula>
    </cfRule>
  </conditionalFormatting>
  <conditionalFormatting sqref="D49">
    <cfRule type="cellIs" dxfId="63" priority="30" stopIfTrue="1" operator="greaterThan">
      <formula>$C$49</formula>
    </cfRule>
  </conditionalFormatting>
  <conditionalFormatting sqref="H7">
    <cfRule type="cellIs" priority="29" stopIfTrue="1" operator="greaterThan">
      <formula>$G$7</formula>
    </cfRule>
    <cfRule type="cellIs" dxfId="62" priority="27" stopIfTrue="1" operator="greaterThan">
      <formula>$G$7</formula>
    </cfRule>
  </conditionalFormatting>
  <conditionalFormatting sqref="H20">
    <cfRule type="cellIs" dxfId="61" priority="28" stopIfTrue="1" operator="greaterThan">
      <formula>$G$20</formula>
    </cfRule>
  </conditionalFormatting>
  <conditionalFormatting sqref="H22">
    <cfRule type="cellIs" dxfId="60" priority="26" stopIfTrue="1" operator="greaterThan">
      <formula>$G$22</formula>
    </cfRule>
  </conditionalFormatting>
  <conditionalFormatting sqref="H35">
    <cfRule type="cellIs" dxfId="59" priority="25" stopIfTrue="1" operator="greaterThan">
      <formula>$G$35</formula>
    </cfRule>
  </conditionalFormatting>
  <conditionalFormatting sqref="L8:L13 L15">
    <cfRule type="cellIs" dxfId="58" priority="24" stopIfTrue="1" operator="greaterThan">
      <formula>$K8</formula>
    </cfRule>
  </conditionalFormatting>
  <conditionalFormatting sqref="L20">
    <cfRule type="cellIs" dxfId="57" priority="23" stopIfTrue="1" operator="greaterThan">
      <formula>$K$20</formula>
    </cfRule>
  </conditionalFormatting>
  <conditionalFormatting sqref="L23:L33">
    <cfRule type="cellIs" dxfId="56" priority="1" stopIfTrue="1" operator="greaterThan">
      <formula>$K23</formula>
    </cfRule>
  </conditionalFormatting>
  <conditionalFormatting sqref="L35">
    <cfRule type="cellIs" dxfId="55" priority="22" stopIfTrue="1" operator="greaterThan">
      <formula>$K$35</formula>
    </cfRule>
  </conditionalFormatting>
  <conditionalFormatting sqref="L38:L43">
    <cfRule type="cellIs" dxfId="54" priority="21" stopIfTrue="1" operator="greaterThan">
      <formula>$K38</formula>
    </cfRule>
  </conditionalFormatting>
  <conditionalFormatting sqref="L49">
    <cfRule type="cellIs" dxfId="53" priority="20" stopIfTrue="1" operator="greaterThan">
      <formula>$K$49</formula>
    </cfRule>
  </conditionalFormatting>
  <conditionalFormatting sqref="P7:P18">
    <cfRule type="cellIs" dxfId="52" priority="19" stopIfTrue="1" operator="greaterThan">
      <formula>$O7</formula>
    </cfRule>
  </conditionalFormatting>
  <conditionalFormatting sqref="P22:P34">
    <cfRule type="cellIs" dxfId="51" priority="18" stopIfTrue="1" operator="greaterThan">
      <formula>$O22</formula>
    </cfRule>
  </conditionalFormatting>
  <conditionalFormatting sqref="P37:P42">
    <cfRule type="cellIs" dxfId="50" priority="17" stopIfTrue="1" operator="greaterThan">
      <formula>$O37</formula>
    </cfRule>
  </conditionalFormatting>
  <conditionalFormatting sqref="T7:T8 T10:T12">
    <cfRule type="cellIs" dxfId="49" priority="16" stopIfTrue="1" operator="greaterThan">
      <formula>$S7</formula>
    </cfRule>
  </conditionalFormatting>
  <conditionalFormatting sqref="T20">
    <cfRule type="cellIs" dxfId="48" priority="15" stopIfTrue="1" operator="greaterThan">
      <formula>$S$20</formula>
    </cfRule>
  </conditionalFormatting>
  <conditionalFormatting sqref="T22:T30">
    <cfRule type="cellIs" dxfId="47" priority="14" stopIfTrue="1" operator="greaterThan">
      <formula>$S22</formula>
    </cfRule>
  </conditionalFormatting>
  <conditionalFormatting sqref="T35">
    <cfRule type="cellIs" dxfId="46" priority="13" stopIfTrue="1" operator="greaterThan">
      <formula>$S$35</formula>
    </cfRule>
  </conditionalFormatting>
  <conditionalFormatting sqref="T37:T39">
    <cfRule type="cellIs" dxfId="45" priority="12" stopIfTrue="1" operator="greaterThan">
      <formula>$S37</formula>
    </cfRule>
  </conditionalFormatting>
  <conditionalFormatting sqref="T49">
    <cfRule type="cellIs" dxfId="44" priority="11" stopIfTrue="1" operator="greaterThan">
      <formula>$S$49</formula>
    </cfRule>
  </conditionalFormatting>
  <conditionalFormatting sqref="X7:X16">
    <cfRule type="cellIs" dxfId="43" priority="10" stopIfTrue="1" operator="greaterThan">
      <formula>$W7</formula>
    </cfRule>
  </conditionalFormatting>
  <conditionalFormatting sqref="X22:X29">
    <cfRule type="cellIs" dxfId="42" priority="3" stopIfTrue="1" operator="greaterThan">
      <formula>$W22</formula>
    </cfRule>
  </conditionalFormatting>
  <conditionalFormatting sqref="X37:X43">
    <cfRule type="cellIs" dxfId="41" priority="6" stopIfTrue="1" operator="greaterThan">
      <formula>$W37</formula>
    </cfRule>
  </conditionalFormatting>
  <conditionalFormatting sqref="AB7:AB11">
    <cfRule type="cellIs" dxfId="40" priority="9" stopIfTrue="1" operator="greaterThan">
      <formula>$AA7</formula>
    </cfRule>
  </conditionalFormatting>
  <conditionalFormatting sqref="AB20">
    <cfRule type="cellIs" dxfId="39" priority="8" stopIfTrue="1" operator="greaterThan">
      <formula>$AA$20</formula>
    </cfRule>
  </conditionalFormatting>
  <conditionalFormatting sqref="AB35">
    <cfRule type="cellIs" dxfId="38" priority="7" stopIfTrue="1" operator="greaterThan">
      <formula>$AA$35</formula>
    </cfRule>
  </conditionalFormatting>
  <conditionalFormatting sqref="AB49">
    <cfRule type="cellIs" dxfId="37"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5737-0BAF-4D3E-B96C-6AF7E1A6D350}">
  <sheetPr>
    <pageSetUpPr fitToPage="1"/>
  </sheetPr>
  <dimension ref="A1:AE55"/>
  <sheetViews>
    <sheetView showZeros="0" tabSelected="1" zoomScale="80" zoomScaleNormal="80" workbookViewId="0">
      <selection activeCell="W25" sqref="W25"/>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0" s="62" customFormat="1" ht="28.5" customHeight="1">
      <c r="B1" s="271" t="s">
        <v>220</v>
      </c>
      <c r="D1" s="175" t="s">
        <v>219</v>
      </c>
      <c r="E1" s="175"/>
      <c r="J1" s="175" t="s">
        <v>360</v>
      </c>
      <c r="R1" s="173"/>
      <c r="T1" s="173"/>
      <c r="U1" s="173"/>
      <c r="W1" s="455" t="s">
        <v>125</v>
      </c>
      <c r="X1" s="455"/>
      <c r="Y1" s="426">
        <f>石川県部数集計表!O22</f>
        <v>0</v>
      </c>
      <c r="Z1" s="426"/>
      <c r="AA1" s="426"/>
      <c r="AB1" s="426"/>
      <c r="AC1" s="426"/>
    </row>
    <row r="2" spans="1:30" s="62" customFormat="1" ht="27.75" customHeight="1">
      <c r="B2" s="406" t="s">
        <v>359</v>
      </c>
      <c r="C2" s="407"/>
      <c r="D2" s="410">
        <f>石川県部数集計表!C2</f>
        <v>0</v>
      </c>
      <c r="E2" s="463"/>
      <c r="F2" s="463"/>
      <c r="G2" s="463"/>
      <c r="H2" s="463"/>
      <c r="I2" s="411"/>
      <c r="J2" s="406" t="s">
        <v>358</v>
      </c>
      <c r="K2" s="407"/>
      <c r="L2" s="428">
        <f>石川県部数集計表!I2</f>
        <v>0</v>
      </c>
      <c r="M2" s="429"/>
      <c r="N2" s="429"/>
      <c r="O2" s="429"/>
      <c r="P2" s="429"/>
      <c r="Q2" s="430"/>
      <c r="R2" s="406" t="s">
        <v>357</v>
      </c>
      <c r="S2" s="407"/>
      <c r="T2" s="408">
        <f>石川県部数集計表!N2</f>
        <v>0</v>
      </c>
      <c r="U2" s="408"/>
      <c r="V2" s="408"/>
      <c r="W2" s="408" t="s">
        <v>123</v>
      </c>
      <c r="X2" s="408"/>
      <c r="Y2" s="426">
        <f>SUM(A20,A35,A49)</f>
        <v>0</v>
      </c>
      <c r="Z2" s="426"/>
      <c r="AA2" s="426"/>
      <c r="AB2" s="426"/>
      <c r="AC2" s="426"/>
    </row>
    <row r="3" spans="1:30" s="62" customFormat="1" ht="27.75" customHeight="1">
      <c r="B3" s="410" t="s">
        <v>356</v>
      </c>
      <c r="C3" s="411"/>
      <c r="D3" s="410">
        <f>石川県部数集計表!C3</f>
        <v>0</v>
      </c>
      <c r="E3" s="463"/>
      <c r="F3" s="463"/>
      <c r="G3" s="463"/>
      <c r="H3" s="463"/>
      <c r="I3" s="411"/>
      <c r="J3" s="406" t="s">
        <v>355</v>
      </c>
      <c r="K3" s="407"/>
      <c r="L3" s="402">
        <f>石川県部数集計表!I3</f>
        <v>0</v>
      </c>
      <c r="M3" s="403"/>
      <c r="N3" s="403"/>
      <c r="O3" s="403"/>
      <c r="P3" s="403"/>
      <c r="Q3" s="404"/>
      <c r="R3" s="406" t="s">
        <v>354</v>
      </c>
      <c r="S3" s="407"/>
      <c r="T3" s="454"/>
      <c r="U3" s="454"/>
      <c r="V3" s="454"/>
      <c r="W3" s="454"/>
      <c r="X3" s="454"/>
      <c r="Y3" s="454"/>
      <c r="Z3" s="454"/>
      <c r="AA3" s="454"/>
      <c r="AB3" s="454"/>
      <c r="AC3" s="454"/>
    </row>
    <row r="4" spans="1:30" s="62" customFormat="1" ht="6.75" customHeight="1"/>
    <row r="5" spans="1:30" s="62" customFormat="1" ht="25.5" customHeight="1">
      <c r="A5" s="88"/>
      <c r="B5" s="399" t="s">
        <v>403</v>
      </c>
      <c r="C5" s="400"/>
      <c r="D5" s="400"/>
      <c r="E5" s="401"/>
      <c r="F5" s="399" t="s">
        <v>404</v>
      </c>
      <c r="G5" s="400"/>
      <c r="H5" s="400"/>
      <c r="I5" s="401"/>
      <c r="J5" s="399" t="s">
        <v>405</v>
      </c>
      <c r="K5" s="400"/>
      <c r="L5" s="400"/>
      <c r="M5" s="401"/>
      <c r="N5" s="399" t="s">
        <v>407</v>
      </c>
      <c r="O5" s="400"/>
      <c r="P5" s="400"/>
      <c r="Q5" s="400"/>
      <c r="R5" s="400"/>
      <c r="S5" s="400"/>
      <c r="T5" s="400"/>
      <c r="U5" s="401"/>
      <c r="V5" s="409" t="s">
        <v>408</v>
      </c>
      <c r="W5" s="409"/>
      <c r="X5" s="409"/>
      <c r="Y5" s="409"/>
      <c r="Z5" s="409"/>
      <c r="AA5" s="409"/>
      <c r="AB5" s="409"/>
      <c r="AC5" s="409"/>
    </row>
    <row r="6" spans="1:30" s="62" customFormat="1" ht="13.5" customHeight="1">
      <c r="A6" s="295"/>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0" s="62" customFormat="1" ht="13.5" customHeight="1">
      <c r="A7" s="457" t="s">
        <v>351</v>
      </c>
      <c r="B7" s="200" t="s">
        <v>350</v>
      </c>
      <c r="C7" s="103" t="s">
        <v>71</v>
      </c>
      <c r="D7" s="300"/>
      <c r="E7" s="301"/>
      <c r="F7" s="200" t="s">
        <v>347</v>
      </c>
      <c r="G7" s="198" t="s">
        <v>71</v>
      </c>
      <c r="H7" s="99"/>
      <c r="I7" s="98"/>
      <c r="J7" s="251"/>
      <c r="K7" s="88"/>
      <c r="L7" s="96"/>
      <c r="M7" s="81"/>
      <c r="N7" s="200" t="s">
        <v>349</v>
      </c>
      <c r="O7" s="88">
        <v>660</v>
      </c>
      <c r="P7" s="99"/>
      <c r="Q7" s="98"/>
      <c r="R7" s="200" t="s">
        <v>549</v>
      </c>
      <c r="S7" s="88">
        <v>530</v>
      </c>
      <c r="T7" s="99"/>
      <c r="U7" s="98"/>
      <c r="V7" s="200" t="s">
        <v>590</v>
      </c>
      <c r="W7" s="88">
        <v>460</v>
      </c>
      <c r="X7" s="99"/>
      <c r="Y7" s="98"/>
      <c r="Z7" s="200" t="s">
        <v>348</v>
      </c>
      <c r="AA7" s="88">
        <v>90</v>
      </c>
      <c r="AB7" s="99"/>
      <c r="AC7" s="98"/>
      <c r="AD7" s="62" t="s">
        <v>68</v>
      </c>
    </row>
    <row r="8" spans="1:30" s="62" customFormat="1" ht="13.5" customHeight="1">
      <c r="A8" s="457"/>
      <c r="B8" s="200" t="s">
        <v>347</v>
      </c>
      <c r="C8" s="88">
        <v>80</v>
      </c>
      <c r="D8" s="99"/>
      <c r="E8" s="98"/>
      <c r="F8" s="94" t="s">
        <v>69</v>
      </c>
      <c r="G8" s="88"/>
      <c r="H8" s="87"/>
      <c r="I8" s="81"/>
      <c r="J8" s="94"/>
      <c r="K8" s="88">
        <v>0</v>
      </c>
      <c r="L8" s="99"/>
      <c r="M8" s="98"/>
      <c r="N8" s="200" t="s">
        <v>545</v>
      </c>
      <c r="O8" s="88">
        <v>930</v>
      </c>
      <c r="P8" s="99"/>
      <c r="Q8" s="98"/>
      <c r="R8" s="200" t="s">
        <v>558</v>
      </c>
      <c r="S8" s="88">
        <v>250</v>
      </c>
      <c r="T8" s="99"/>
      <c r="U8" s="98"/>
      <c r="V8" s="200" t="s">
        <v>346</v>
      </c>
      <c r="W8" s="198" t="s">
        <v>71</v>
      </c>
      <c r="X8" s="91"/>
      <c r="Y8" s="98"/>
      <c r="Z8" s="200" t="s">
        <v>345</v>
      </c>
      <c r="AA8" s="88">
        <v>100</v>
      </c>
      <c r="AB8" s="99"/>
      <c r="AC8" s="98"/>
      <c r="AD8" s="62" t="s">
        <v>68</v>
      </c>
    </row>
    <row r="9" spans="1:30" s="62" customFormat="1" ht="13.5" customHeight="1">
      <c r="A9" s="457"/>
      <c r="B9" s="200" t="s">
        <v>344</v>
      </c>
      <c r="C9" s="88">
        <v>10</v>
      </c>
      <c r="D9" s="99"/>
      <c r="E9" s="98"/>
      <c r="F9" s="359" t="s">
        <v>588</v>
      </c>
      <c r="G9" s="231"/>
      <c r="H9" s="293"/>
      <c r="I9" s="190"/>
      <c r="J9" s="105"/>
      <c r="K9" s="88"/>
      <c r="L9" s="99"/>
      <c r="M9" s="98"/>
      <c r="N9" s="200" t="s">
        <v>343</v>
      </c>
      <c r="O9" s="198" t="s">
        <v>71</v>
      </c>
      <c r="P9" s="91"/>
      <c r="Q9" s="98"/>
      <c r="R9" s="200" t="s">
        <v>342</v>
      </c>
      <c r="S9" s="88">
        <v>60</v>
      </c>
      <c r="T9" s="99"/>
      <c r="U9" s="98"/>
      <c r="V9" s="200" t="s">
        <v>341</v>
      </c>
      <c r="W9" s="88">
        <v>30</v>
      </c>
      <c r="X9" s="99"/>
      <c r="Y9" s="98"/>
      <c r="Z9" s="200" t="s">
        <v>339</v>
      </c>
      <c r="AA9" s="88">
        <v>10</v>
      </c>
      <c r="AB9" s="99"/>
      <c r="AC9" s="98"/>
      <c r="AD9" s="62" t="s">
        <v>68</v>
      </c>
    </row>
    <row r="10" spans="1:30" s="62" customFormat="1" ht="13.5" customHeight="1">
      <c r="A10" s="457"/>
      <c r="B10" s="294"/>
      <c r="C10" s="127"/>
      <c r="D10" s="263"/>
      <c r="E10" s="135"/>
      <c r="F10" s="332" t="s">
        <v>589</v>
      </c>
      <c r="G10" s="231"/>
      <c r="H10" s="293"/>
      <c r="I10" s="190"/>
      <c r="J10" s="97"/>
      <c r="K10" s="88"/>
      <c r="L10" s="99"/>
      <c r="M10" s="98"/>
      <c r="N10" s="200" t="s">
        <v>340</v>
      </c>
      <c r="O10" s="88">
        <v>260</v>
      </c>
      <c r="P10" s="99"/>
      <c r="Q10" s="98"/>
      <c r="R10" s="200" t="s">
        <v>339</v>
      </c>
      <c r="S10" s="88">
        <v>90</v>
      </c>
      <c r="T10" s="99"/>
      <c r="U10" s="98"/>
      <c r="V10" s="200" t="s">
        <v>338</v>
      </c>
      <c r="W10" s="88">
        <v>30</v>
      </c>
      <c r="X10" s="99"/>
      <c r="Y10" s="98"/>
      <c r="Z10" s="200" t="s">
        <v>337</v>
      </c>
      <c r="AA10" s="88">
        <v>40</v>
      </c>
      <c r="AB10" s="99"/>
      <c r="AC10" s="98"/>
      <c r="AD10" s="62" t="s">
        <v>68</v>
      </c>
    </row>
    <row r="11" spans="1:30" s="62" customFormat="1" ht="13.5" customHeight="1">
      <c r="A11" s="457"/>
      <c r="B11" s="292"/>
      <c r="C11" s="88"/>
      <c r="D11" s="96"/>
      <c r="E11" s="81"/>
      <c r="F11" s="231"/>
      <c r="G11" s="231"/>
      <c r="H11" s="293"/>
      <c r="I11" s="190"/>
      <c r="J11" s="94"/>
      <c r="K11" s="88">
        <v>0</v>
      </c>
      <c r="L11" s="99"/>
      <c r="M11" s="98"/>
      <c r="N11" s="200" t="s">
        <v>546</v>
      </c>
      <c r="O11" s="88">
        <v>260</v>
      </c>
      <c r="P11" s="99"/>
      <c r="Q11" s="98"/>
      <c r="R11" s="200" t="s">
        <v>336</v>
      </c>
      <c r="S11" s="88">
        <v>230</v>
      </c>
      <c r="T11" s="99"/>
      <c r="U11" s="98"/>
      <c r="V11" s="200" t="s">
        <v>333</v>
      </c>
      <c r="W11" s="88"/>
      <c r="X11" s="99"/>
      <c r="Y11" s="98"/>
      <c r="Z11" s="200" t="s">
        <v>335</v>
      </c>
      <c r="AA11" s="88">
        <v>20</v>
      </c>
      <c r="AB11" s="99"/>
      <c r="AC11" s="98"/>
      <c r="AD11" s="62" t="s">
        <v>68</v>
      </c>
    </row>
    <row r="12" spans="1:30" s="62" customFormat="1" ht="13.5" customHeight="1">
      <c r="A12" s="457"/>
      <c r="B12" s="292"/>
      <c r="C12" s="88"/>
      <c r="D12" s="96"/>
      <c r="E12" s="81"/>
      <c r="F12" s="94" t="s">
        <v>66</v>
      </c>
      <c r="G12" s="88">
        <f>SUM(G7:G11)</f>
        <v>0</v>
      </c>
      <c r="H12" s="87">
        <f>SUM(H7:H11)</f>
        <v>0</v>
      </c>
      <c r="I12" s="81"/>
      <c r="J12" s="94"/>
      <c r="K12" s="88">
        <v>0</v>
      </c>
      <c r="L12" s="99"/>
      <c r="M12" s="98"/>
      <c r="N12" s="200" t="s">
        <v>578</v>
      </c>
      <c r="O12" s="88">
        <v>150</v>
      </c>
      <c r="P12" s="99"/>
      <c r="Q12" s="98"/>
      <c r="R12" s="200" t="s">
        <v>331</v>
      </c>
      <c r="S12" s="88">
        <v>40</v>
      </c>
      <c r="T12" s="99"/>
      <c r="U12" s="98"/>
      <c r="V12" s="200" t="s">
        <v>334</v>
      </c>
      <c r="W12" s="88">
        <v>130</v>
      </c>
      <c r="X12" s="99"/>
      <c r="Y12" s="98"/>
      <c r="Z12" s="196" t="s">
        <v>69</v>
      </c>
      <c r="AA12" s="88"/>
      <c r="AB12" s="87"/>
      <c r="AC12" s="81"/>
      <c r="AD12" s="62" t="s">
        <v>68</v>
      </c>
    </row>
    <row r="13" spans="1:30" s="62" customFormat="1" ht="13.5" customHeight="1">
      <c r="A13" s="457"/>
      <c r="B13" s="291"/>
      <c r="C13" s="88"/>
      <c r="D13" s="96"/>
      <c r="E13" s="81"/>
      <c r="F13" s="231"/>
      <c r="G13" s="231"/>
      <c r="H13" s="289"/>
      <c r="I13" s="190"/>
      <c r="J13" s="94"/>
      <c r="K13" s="88"/>
      <c r="L13" s="87"/>
      <c r="M13" s="81"/>
      <c r="N13" s="200" t="s">
        <v>547</v>
      </c>
      <c r="O13" s="88">
        <v>70</v>
      </c>
      <c r="P13" s="99"/>
      <c r="Q13" s="98"/>
      <c r="R13" s="200" t="s">
        <v>579</v>
      </c>
      <c r="S13" s="88">
        <v>60</v>
      </c>
      <c r="T13" s="99"/>
      <c r="U13" s="98"/>
      <c r="V13" s="200" t="s">
        <v>330</v>
      </c>
      <c r="W13" s="88">
        <v>20</v>
      </c>
      <c r="X13" s="99"/>
      <c r="Y13" s="98"/>
      <c r="Z13" s="94" t="s">
        <v>69</v>
      </c>
      <c r="AA13" s="88"/>
      <c r="AB13" s="87"/>
      <c r="AC13" s="81"/>
      <c r="AD13" s="62" t="s">
        <v>68</v>
      </c>
    </row>
    <row r="14" spans="1:30" s="62" customFormat="1" ht="13.5" customHeight="1">
      <c r="A14" s="457"/>
      <c r="B14" s="89"/>
      <c r="C14" s="88"/>
      <c r="D14" s="96"/>
      <c r="E14" s="81"/>
      <c r="F14" s="415" t="s">
        <v>406</v>
      </c>
      <c r="G14" s="416"/>
      <c r="H14" s="416"/>
      <c r="I14" s="417"/>
      <c r="J14" s="94"/>
      <c r="K14" s="205"/>
      <c r="L14" s="87"/>
      <c r="M14" s="81"/>
      <c r="N14" s="200" t="s">
        <v>548</v>
      </c>
      <c r="O14" s="88">
        <v>270</v>
      </c>
      <c r="P14" s="99"/>
      <c r="Q14" s="98"/>
      <c r="R14" s="200" t="s">
        <v>332</v>
      </c>
      <c r="S14" s="198" t="s">
        <v>71</v>
      </c>
      <c r="T14" s="91"/>
      <c r="U14" s="98"/>
      <c r="V14" s="200" t="s">
        <v>331</v>
      </c>
      <c r="W14" s="88">
        <v>50</v>
      </c>
      <c r="X14" s="99"/>
      <c r="Y14" s="98"/>
      <c r="Z14" s="94" t="s">
        <v>69</v>
      </c>
      <c r="AA14" s="88"/>
      <c r="AB14" s="87"/>
      <c r="AC14" s="81"/>
      <c r="AD14" s="62" t="s">
        <v>68</v>
      </c>
    </row>
    <row r="15" spans="1:30" s="62" customFormat="1" ht="13.5" customHeight="1">
      <c r="A15" s="457"/>
      <c r="B15" s="89"/>
      <c r="C15" s="88"/>
      <c r="D15" s="96"/>
      <c r="E15" s="274"/>
      <c r="F15" s="418"/>
      <c r="G15" s="419"/>
      <c r="H15" s="419"/>
      <c r="I15" s="420"/>
      <c r="J15" s="94"/>
      <c r="K15" s="88"/>
      <c r="L15" s="87"/>
      <c r="M15" s="81"/>
      <c r="N15" s="94"/>
      <c r="O15" s="88"/>
      <c r="P15" s="96"/>
      <c r="Q15" s="81"/>
      <c r="R15" s="200" t="s">
        <v>330</v>
      </c>
      <c r="S15" s="198" t="s">
        <v>71</v>
      </c>
      <c r="T15" s="91"/>
      <c r="U15" s="98"/>
      <c r="V15" s="200" t="s">
        <v>329</v>
      </c>
      <c r="W15" s="198" t="s">
        <v>71</v>
      </c>
      <c r="X15" s="290"/>
      <c r="Y15" s="81"/>
      <c r="Z15" s="94" t="s">
        <v>69</v>
      </c>
      <c r="AA15" s="88"/>
      <c r="AB15" s="87"/>
      <c r="AC15" s="81"/>
      <c r="AD15" s="62" t="s">
        <v>68</v>
      </c>
    </row>
    <row r="16" spans="1:30" s="62" customFormat="1" ht="13.5" customHeight="1">
      <c r="A16" s="457"/>
      <c r="B16" s="89"/>
      <c r="C16" s="88"/>
      <c r="D16" s="96"/>
      <c r="E16" s="81"/>
      <c r="F16" s="251"/>
      <c r="G16" s="88"/>
      <c r="H16" s="87"/>
      <c r="I16" s="81"/>
      <c r="J16" s="94"/>
      <c r="K16" s="88"/>
      <c r="L16" s="96"/>
      <c r="M16" s="81"/>
      <c r="N16" s="464"/>
      <c r="O16" s="465"/>
      <c r="P16" s="96"/>
      <c r="Q16" s="81"/>
      <c r="R16" s="94"/>
      <c r="S16" s="88"/>
      <c r="T16" s="96"/>
      <c r="U16" s="81"/>
      <c r="V16" s="200" t="s">
        <v>328</v>
      </c>
      <c r="W16" s="88">
        <v>10</v>
      </c>
      <c r="X16" s="99"/>
      <c r="Y16" s="98"/>
      <c r="Z16" s="94" t="s">
        <v>69</v>
      </c>
      <c r="AA16" s="88"/>
      <c r="AB16" s="87"/>
      <c r="AC16" s="81"/>
      <c r="AD16" s="62" t="s">
        <v>68</v>
      </c>
    </row>
    <row r="17" spans="1:31" s="62" customFormat="1" ht="13.5" customHeight="1">
      <c r="A17" s="457"/>
      <c r="B17" s="89"/>
      <c r="C17" s="88"/>
      <c r="D17" s="96"/>
      <c r="E17" s="81"/>
      <c r="F17" s="94"/>
      <c r="G17" s="192">
        <v>0</v>
      </c>
      <c r="H17" s="206"/>
      <c r="I17" s="145"/>
      <c r="J17" s="94" t="s">
        <v>69</v>
      </c>
      <c r="K17" s="88"/>
      <c r="L17" s="96"/>
      <c r="M17" s="81"/>
      <c r="N17" s="97"/>
      <c r="O17" s="346"/>
      <c r="P17" s="96"/>
      <c r="Q17" s="81"/>
      <c r="R17" s="466"/>
      <c r="S17" s="467"/>
      <c r="T17" s="96"/>
      <c r="U17" s="81"/>
      <c r="V17" s="94"/>
      <c r="W17" s="88"/>
      <c r="X17" s="96"/>
      <c r="Y17" s="81"/>
      <c r="Z17" s="94"/>
      <c r="AA17" s="88"/>
      <c r="AB17" s="96"/>
      <c r="AC17" s="81"/>
      <c r="AD17" s="62" t="s">
        <v>68</v>
      </c>
    </row>
    <row r="18" spans="1:31" s="62" customFormat="1" ht="13.5" customHeight="1">
      <c r="A18" s="457"/>
      <c r="B18" s="89"/>
      <c r="C18" s="88"/>
      <c r="D18" s="96"/>
      <c r="E18" s="81"/>
      <c r="F18" s="105"/>
      <c r="G18" s="231"/>
      <c r="H18" s="289"/>
      <c r="I18" s="190"/>
      <c r="J18" s="94"/>
      <c r="K18" s="88"/>
      <c r="L18" s="96"/>
      <c r="M18" s="81"/>
      <c r="N18" s="94"/>
      <c r="O18" s="88"/>
      <c r="P18" s="96"/>
      <c r="Q18" s="81"/>
      <c r="R18" s="137"/>
      <c r="S18" s="272"/>
      <c r="T18" s="96"/>
      <c r="U18" s="81"/>
      <c r="V18" s="421"/>
      <c r="W18" s="422"/>
      <c r="X18" s="263"/>
      <c r="Y18" s="135"/>
      <c r="Z18" s="288"/>
      <c r="AA18" s="88"/>
      <c r="AB18" s="96"/>
      <c r="AC18" s="81"/>
      <c r="AD18" s="62" t="s">
        <v>68</v>
      </c>
    </row>
    <row r="19" spans="1:31" s="62" customFormat="1" ht="13.5" customHeight="1">
      <c r="A19" s="457"/>
      <c r="B19" s="89"/>
      <c r="C19" s="88"/>
      <c r="D19" s="96"/>
      <c r="E19" s="81"/>
      <c r="F19" s="97"/>
      <c r="G19" s="88"/>
      <c r="H19" s="96"/>
      <c r="I19" s="81"/>
      <c r="J19" s="94"/>
      <c r="K19" s="88"/>
      <c r="L19" s="96"/>
      <c r="M19" s="81"/>
      <c r="N19" s="94"/>
      <c r="O19" s="88"/>
      <c r="P19" s="96"/>
      <c r="Q19" s="81"/>
      <c r="R19" s="94"/>
      <c r="S19" s="88"/>
      <c r="T19" s="96"/>
      <c r="U19" s="81"/>
      <c r="V19" s="332"/>
      <c r="W19" s="205"/>
      <c r="X19" s="96"/>
      <c r="Y19" s="81"/>
      <c r="Z19" s="94"/>
      <c r="AA19" s="88"/>
      <c r="AB19" s="96"/>
      <c r="AC19" s="81"/>
      <c r="AD19" s="62" t="s">
        <v>68</v>
      </c>
    </row>
    <row r="20" spans="1:31" s="62" customFormat="1" ht="13.5" customHeight="1">
      <c r="A20" s="306">
        <f>SUM(D20,H20,H12,L20,T20,AB20)</f>
        <v>0</v>
      </c>
      <c r="B20" s="142" t="s">
        <v>66</v>
      </c>
      <c r="C20" s="88">
        <f>SUM(C2:C19)</f>
        <v>90</v>
      </c>
      <c r="D20" s="87">
        <f>SUM(D7:D9)</f>
        <v>0</v>
      </c>
      <c r="E20" s="81"/>
      <c r="F20" s="100" t="s">
        <v>66</v>
      </c>
      <c r="G20" s="88">
        <f>SUM(G16:G19)</f>
        <v>0</v>
      </c>
      <c r="H20" s="87">
        <f>SUM(H16:H19)</f>
        <v>0</v>
      </c>
      <c r="I20" s="81"/>
      <c r="J20" s="100" t="s">
        <v>66</v>
      </c>
      <c r="K20" s="88">
        <f>SUM(K8:K19)</f>
        <v>0</v>
      </c>
      <c r="L20" s="87">
        <f>SUM(L8:L19)</f>
        <v>0</v>
      </c>
      <c r="M20" s="81"/>
      <c r="N20" s="94"/>
      <c r="O20" s="88"/>
      <c r="P20" s="96"/>
      <c r="Q20" s="81"/>
      <c r="R20" s="100" t="s">
        <v>66</v>
      </c>
      <c r="S20" s="88">
        <f>SUM(O7:O14,S7:S15)</f>
        <v>3860</v>
      </c>
      <c r="T20" s="87">
        <f>SUM(P7:P14,T7:T15)</f>
        <v>0</v>
      </c>
      <c r="U20" s="81"/>
      <c r="V20" s="94"/>
      <c r="W20" s="88"/>
      <c r="X20" s="96"/>
      <c r="Y20" s="81"/>
      <c r="Z20" s="100" t="s">
        <v>66</v>
      </c>
      <c r="AA20" s="88">
        <f>SUM(W7:W17)+SUM(AA7:AA11)</f>
        <v>990</v>
      </c>
      <c r="AB20" s="87">
        <f>SUM(X7:X14,X16,AB7:AB11)</f>
        <v>0</v>
      </c>
      <c r="AC20" s="81"/>
      <c r="AD20" s="62" t="s">
        <v>68</v>
      </c>
    </row>
    <row r="21" spans="1:31" s="62" customFormat="1" ht="13.5" customHeight="1">
      <c r="A21" s="307">
        <f>C20+G12+G20+K20+S20+AA20</f>
        <v>4940</v>
      </c>
      <c r="B21" s="189"/>
      <c r="J21" s="189"/>
      <c r="M21" s="260"/>
      <c r="N21" s="189"/>
      <c r="Q21" s="287"/>
      <c r="R21" s="189"/>
      <c r="U21" s="260"/>
      <c r="V21" s="189"/>
      <c r="X21" s="76"/>
      <c r="Y21" s="76"/>
      <c r="Z21" s="76"/>
      <c r="AA21" s="433"/>
      <c r="AB21" s="434"/>
      <c r="AC21" s="115"/>
      <c r="AD21" s="62" t="s">
        <v>68</v>
      </c>
    </row>
    <row r="22" spans="1:31" s="62" customFormat="1" ht="13.5" customHeight="1">
      <c r="A22" s="456" t="s">
        <v>37</v>
      </c>
      <c r="B22" s="200" t="s">
        <v>327</v>
      </c>
      <c r="C22" s="88">
        <v>20</v>
      </c>
      <c r="D22" s="99"/>
      <c r="E22" s="98"/>
      <c r="F22" s="94"/>
      <c r="G22" s="88"/>
      <c r="H22" s="99"/>
      <c r="I22" s="98"/>
      <c r="J22" s="251"/>
      <c r="K22" s="88"/>
      <c r="L22" s="96"/>
      <c r="M22" s="81"/>
      <c r="N22" s="200" t="s">
        <v>550</v>
      </c>
      <c r="O22" s="88">
        <v>970</v>
      </c>
      <c r="P22" s="99"/>
      <c r="Q22" s="98"/>
      <c r="R22" s="200" t="s">
        <v>326</v>
      </c>
      <c r="S22" s="198" t="s">
        <v>71</v>
      </c>
      <c r="T22" s="91"/>
      <c r="U22" s="98"/>
      <c r="V22" s="200" t="s">
        <v>325</v>
      </c>
      <c r="W22" s="88">
        <v>630</v>
      </c>
      <c r="X22" s="99"/>
      <c r="Y22" s="98"/>
      <c r="Z22" s="200" t="s">
        <v>399</v>
      </c>
      <c r="AA22" s="88">
        <v>240</v>
      </c>
      <c r="AB22" s="99"/>
      <c r="AC22" s="98"/>
      <c r="AD22" s="62" t="s">
        <v>68</v>
      </c>
    </row>
    <row r="23" spans="1:31" s="62" customFormat="1" ht="13.5" customHeight="1">
      <c r="A23" s="457"/>
      <c r="B23" s="200" t="s">
        <v>325</v>
      </c>
      <c r="C23" s="88">
        <v>30</v>
      </c>
      <c r="D23" s="99"/>
      <c r="E23" s="98"/>
      <c r="F23" s="88" t="s">
        <v>69</v>
      </c>
      <c r="G23" s="88"/>
      <c r="H23" s="87"/>
      <c r="I23" s="81"/>
      <c r="J23" s="94"/>
      <c r="K23" s="88">
        <v>0</v>
      </c>
      <c r="L23" s="99"/>
      <c r="M23" s="98"/>
      <c r="N23" s="200" t="s">
        <v>324</v>
      </c>
      <c r="O23" s="198" t="s">
        <v>71</v>
      </c>
      <c r="P23" s="286"/>
      <c r="Q23" s="285"/>
      <c r="R23" s="200" t="s">
        <v>323</v>
      </c>
      <c r="S23" s="198" t="s">
        <v>71</v>
      </c>
      <c r="T23" s="91"/>
      <c r="U23" s="98"/>
      <c r="V23" s="200" t="s">
        <v>322</v>
      </c>
      <c r="W23" s="198" t="s">
        <v>422</v>
      </c>
      <c r="X23" s="87"/>
      <c r="Y23" s="257"/>
      <c r="Z23" s="200" t="s">
        <v>400</v>
      </c>
      <c r="AA23" s="88">
        <v>300</v>
      </c>
      <c r="AB23" s="99"/>
      <c r="AC23" s="98"/>
      <c r="AD23" s="62" t="s">
        <v>68</v>
      </c>
      <c r="AE23" s="74"/>
    </row>
    <row r="24" spans="1:31" s="62" customFormat="1" ht="13.5" customHeight="1">
      <c r="A24" s="457"/>
      <c r="B24" s="200" t="s">
        <v>321</v>
      </c>
      <c r="C24" s="88">
        <v>30</v>
      </c>
      <c r="D24" s="99"/>
      <c r="E24" s="98"/>
      <c r="F24" s="105"/>
      <c r="G24" s="88"/>
      <c r="H24" s="87"/>
      <c r="I24" s="81"/>
      <c r="J24" s="105"/>
      <c r="K24" s="201"/>
      <c r="L24" s="286"/>
      <c r="M24" s="285"/>
      <c r="N24" s="200" t="s">
        <v>551</v>
      </c>
      <c r="O24" s="88">
        <v>160</v>
      </c>
      <c r="P24" s="99"/>
      <c r="Q24" s="98"/>
      <c r="R24" s="170" t="s">
        <v>555</v>
      </c>
      <c r="S24" s="88">
        <v>380</v>
      </c>
      <c r="T24" s="99"/>
      <c r="U24" s="98"/>
      <c r="V24" s="200" t="s">
        <v>320</v>
      </c>
      <c r="W24" s="88">
        <v>70</v>
      </c>
      <c r="X24" s="99"/>
      <c r="Y24" s="98"/>
      <c r="Z24" s="200" t="s">
        <v>316</v>
      </c>
      <c r="AA24" s="88">
        <v>180</v>
      </c>
      <c r="AB24" s="99"/>
      <c r="AC24" s="98"/>
      <c r="AD24" s="62" t="s">
        <v>68</v>
      </c>
      <c r="AE24" s="74"/>
    </row>
    <row r="25" spans="1:31" s="62" customFormat="1" ht="13.5" customHeight="1">
      <c r="A25" s="457"/>
      <c r="B25" s="89"/>
      <c r="C25" s="88"/>
      <c r="D25" s="96"/>
      <c r="E25" s="81"/>
      <c r="F25" s="97"/>
      <c r="G25" s="88"/>
      <c r="H25" s="87"/>
      <c r="I25" s="81"/>
      <c r="J25" s="97"/>
      <c r="K25" s="88"/>
      <c r="L25" s="99"/>
      <c r="M25" s="98"/>
      <c r="N25" s="200" t="s">
        <v>319</v>
      </c>
      <c r="O25" s="88">
        <v>30</v>
      </c>
      <c r="P25" s="99"/>
      <c r="Q25" s="98"/>
      <c r="R25" s="170" t="s">
        <v>556</v>
      </c>
      <c r="S25" s="88">
        <v>390</v>
      </c>
      <c r="T25" s="99"/>
      <c r="U25" s="98"/>
      <c r="V25" s="200" t="s">
        <v>317</v>
      </c>
      <c r="W25" s="88">
        <v>30</v>
      </c>
      <c r="X25" s="99"/>
      <c r="Y25" s="98"/>
      <c r="Z25" s="200" t="s">
        <v>318</v>
      </c>
      <c r="AA25" s="88">
        <v>50</v>
      </c>
      <c r="AB25" s="99"/>
      <c r="AC25" s="98"/>
      <c r="AD25" s="62" t="s">
        <v>68</v>
      </c>
      <c r="AE25" s="74"/>
    </row>
    <row r="26" spans="1:31" s="62" customFormat="1" ht="13.5" customHeight="1">
      <c r="A26" s="457"/>
      <c r="B26" s="89"/>
      <c r="C26" s="88"/>
      <c r="D26" s="96"/>
      <c r="E26" s="81"/>
      <c r="F26" s="88"/>
      <c r="G26" s="88"/>
      <c r="H26" s="87"/>
      <c r="I26" s="81"/>
      <c r="J26" s="94"/>
      <c r="K26" s="88">
        <v>0</v>
      </c>
      <c r="L26" s="99"/>
      <c r="M26" s="98"/>
      <c r="N26" s="200" t="s">
        <v>317</v>
      </c>
      <c r="O26" s="88">
        <v>30</v>
      </c>
      <c r="P26" s="99"/>
      <c r="Q26" s="98"/>
      <c r="R26" s="200" t="s">
        <v>316</v>
      </c>
      <c r="S26" s="198" t="s">
        <v>71</v>
      </c>
      <c r="T26" s="350"/>
      <c r="U26" s="98"/>
      <c r="V26" s="200" t="s">
        <v>311</v>
      </c>
      <c r="W26" s="88">
        <v>40</v>
      </c>
      <c r="X26" s="99"/>
      <c r="Y26" s="98"/>
      <c r="Z26" s="200" t="s">
        <v>315</v>
      </c>
      <c r="AA26" s="88">
        <v>150</v>
      </c>
      <c r="AB26" s="99"/>
      <c r="AC26" s="98"/>
      <c r="AD26" s="62" t="s">
        <v>68</v>
      </c>
      <c r="AE26" s="74"/>
    </row>
    <row r="27" spans="1:31" s="62" customFormat="1" ht="13.5" customHeight="1">
      <c r="A27" s="457"/>
      <c r="B27" s="89"/>
      <c r="C27" s="88"/>
      <c r="D27" s="96"/>
      <c r="E27" s="81"/>
      <c r="F27" s="164"/>
      <c r="G27" s="88"/>
      <c r="H27" s="87"/>
      <c r="I27" s="81"/>
      <c r="J27" s="94"/>
      <c r="K27" s="88">
        <v>0</v>
      </c>
      <c r="L27" s="99"/>
      <c r="M27" s="98"/>
      <c r="N27" s="200" t="s">
        <v>552</v>
      </c>
      <c r="O27" s="88">
        <v>80</v>
      </c>
      <c r="P27" s="99"/>
      <c r="Q27" s="98"/>
      <c r="R27" s="200" t="s">
        <v>314</v>
      </c>
      <c r="S27" s="88">
        <v>60</v>
      </c>
      <c r="T27" s="99"/>
      <c r="U27" s="98"/>
      <c r="V27" s="200" t="s">
        <v>313</v>
      </c>
      <c r="W27" s="88">
        <v>80</v>
      </c>
      <c r="X27" s="99"/>
      <c r="Y27" s="98"/>
      <c r="Z27" s="200" t="s">
        <v>312</v>
      </c>
      <c r="AA27" s="88">
        <v>60</v>
      </c>
      <c r="AB27" s="99"/>
      <c r="AC27" s="98"/>
      <c r="AD27" s="62" t="s">
        <v>68</v>
      </c>
      <c r="AE27" s="74"/>
    </row>
    <row r="28" spans="1:31" s="62" customFormat="1" ht="13.5" customHeight="1">
      <c r="A28" s="457"/>
      <c r="B28" s="89"/>
      <c r="C28" s="88"/>
      <c r="D28" s="96"/>
      <c r="E28" s="81"/>
      <c r="F28" s="164"/>
      <c r="G28" s="88"/>
      <c r="H28" s="87"/>
      <c r="I28" s="81"/>
      <c r="J28" s="200"/>
      <c r="K28" s="88">
        <v>0</v>
      </c>
      <c r="L28" s="99"/>
      <c r="M28" s="98"/>
      <c r="N28" s="200" t="s">
        <v>311</v>
      </c>
      <c r="O28" s="88">
        <v>110</v>
      </c>
      <c r="P28" s="99"/>
      <c r="Q28" s="98"/>
      <c r="R28" s="200" t="s">
        <v>310</v>
      </c>
      <c r="S28" s="88">
        <v>60</v>
      </c>
      <c r="T28" s="99"/>
      <c r="U28" s="98"/>
      <c r="V28" s="200" t="s">
        <v>309</v>
      </c>
      <c r="W28" s="88">
        <v>40</v>
      </c>
      <c r="X28" s="99"/>
      <c r="Y28" s="98"/>
      <c r="Z28" s="200" t="s">
        <v>308</v>
      </c>
      <c r="AA28" s="88">
        <v>180</v>
      </c>
      <c r="AB28" s="99"/>
      <c r="AC28" s="98"/>
      <c r="AD28" s="62" t="s">
        <v>68</v>
      </c>
      <c r="AE28" s="74"/>
    </row>
    <row r="29" spans="1:31" s="62" customFormat="1" ht="13.5" customHeight="1">
      <c r="A29" s="457"/>
      <c r="B29" s="89"/>
      <c r="C29" s="88"/>
      <c r="D29" s="96"/>
      <c r="E29" s="81"/>
      <c r="F29" s="164"/>
      <c r="G29" s="88"/>
      <c r="H29" s="87"/>
      <c r="I29" s="81"/>
      <c r="J29" s="200"/>
      <c r="K29" s="88">
        <v>0</v>
      </c>
      <c r="L29" s="99"/>
      <c r="M29" s="98"/>
      <c r="N29" s="200" t="s">
        <v>307</v>
      </c>
      <c r="O29" s="88">
        <v>220</v>
      </c>
      <c r="P29" s="99"/>
      <c r="Q29" s="98"/>
      <c r="R29" s="200" t="s">
        <v>559</v>
      </c>
      <c r="S29" s="88">
        <v>430</v>
      </c>
      <c r="T29" s="99"/>
      <c r="U29" s="98"/>
      <c r="V29" s="200" t="s">
        <v>306</v>
      </c>
      <c r="W29" s="88">
        <v>90</v>
      </c>
      <c r="X29" s="99"/>
      <c r="Y29" s="98"/>
      <c r="Z29" s="200" t="s">
        <v>305</v>
      </c>
      <c r="AA29" s="88">
        <v>260</v>
      </c>
      <c r="AB29" s="99"/>
      <c r="AC29" s="98"/>
      <c r="AD29" s="62" t="s">
        <v>68</v>
      </c>
      <c r="AE29" s="74"/>
    </row>
    <row r="30" spans="1:31" s="62" customFormat="1" ht="13.5" customHeight="1">
      <c r="A30" s="457"/>
      <c r="B30" s="89"/>
      <c r="C30" s="88"/>
      <c r="D30" s="96"/>
      <c r="E30" s="81"/>
      <c r="F30" s="164"/>
      <c r="G30" s="88"/>
      <c r="H30" s="87"/>
      <c r="I30" s="81"/>
      <c r="J30" s="332"/>
      <c r="K30" s="88"/>
      <c r="L30" s="87"/>
      <c r="M30" s="98"/>
      <c r="N30" s="200" t="s">
        <v>553</v>
      </c>
      <c r="O30" s="88">
        <v>60</v>
      </c>
      <c r="P30" s="99"/>
      <c r="Q30" s="98"/>
      <c r="R30" s="200" t="s">
        <v>560</v>
      </c>
      <c r="S30" s="88">
        <v>220</v>
      </c>
      <c r="T30" s="99"/>
      <c r="U30" s="98"/>
      <c r="V30" s="200" t="s">
        <v>304</v>
      </c>
      <c r="W30" s="88">
        <v>70</v>
      </c>
      <c r="X30" s="99"/>
      <c r="Y30" s="98"/>
      <c r="Z30" s="88" t="s">
        <v>69</v>
      </c>
      <c r="AA30" s="88"/>
      <c r="AB30" s="96"/>
      <c r="AC30" s="81"/>
      <c r="AD30" s="62" t="s">
        <v>68</v>
      </c>
      <c r="AE30" s="74"/>
    </row>
    <row r="31" spans="1:31" s="62" customFormat="1" ht="13.5" customHeight="1">
      <c r="A31" s="457"/>
      <c r="B31" s="89"/>
      <c r="C31" s="88"/>
      <c r="D31" s="96"/>
      <c r="E31" s="81"/>
      <c r="F31" s="164"/>
      <c r="G31" s="88"/>
      <c r="H31" s="87"/>
      <c r="I31" s="81"/>
      <c r="J31" s="332"/>
      <c r="K31" s="83"/>
      <c r="L31" s="87"/>
      <c r="M31" s="98"/>
      <c r="N31" s="200" t="s">
        <v>303</v>
      </c>
      <c r="O31" s="198" t="s">
        <v>71</v>
      </c>
      <c r="P31" s="91"/>
      <c r="Q31" s="98"/>
      <c r="R31" s="200" t="s">
        <v>561</v>
      </c>
      <c r="S31" s="88">
        <v>450</v>
      </c>
      <c r="T31" s="99"/>
      <c r="U31" s="98"/>
      <c r="V31" s="200" t="s">
        <v>302</v>
      </c>
      <c r="W31" s="88">
        <v>60</v>
      </c>
      <c r="X31" s="99"/>
      <c r="Y31" s="98"/>
      <c r="Z31" s="284"/>
      <c r="AA31" s="88"/>
      <c r="AB31" s="96"/>
      <c r="AC31" s="81"/>
      <c r="AD31" s="62" t="s">
        <v>68</v>
      </c>
      <c r="AE31" s="74"/>
    </row>
    <row r="32" spans="1:31" s="62" customFormat="1" ht="13.5" customHeight="1">
      <c r="A32" s="457"/>
      <c r="B32" s="89"/>
      <c r="C32" s="88"/>
      <c r="D32" s="96"/>
      <c r="E32" s="81"/>
      <c r="F32" s="164"/>
      <c r="G32" s="88"/>
      <c r="H32" s="87"/>
      <c r="I32" s="81"/>
      <c r="J32" s="464"/>
      <c r="K32" s="465"/>
      <c r="L32" s="99"/>
      <c r="M32" s="98"/>
      <c r="N32" s="200" t="s">
        <v>301</v>
      </c>
      <c r="O32" s="88">
        <v>60</v>
      </c>
      <c r="P32" s="99"/>
      <c r="Q32" s="98"/>
      <c r="R32" s="200" t="s">
        <v>562</v>
      </c>
      <c r="S32" s="88">
        <v>900</v>
      </c>
      <c r="T32" s="99"/>
      <c r="U32" s="98"/>
      <c r="V32" s="200" t="s">
        <v>300</v>
      </c>
      <c r="W32" s="88">
        <v>40</v>
      </c>
      <c r="X32" s="99"/>
      <c r="Y32" s="98"/>
      <c r="Z32" s="196" t="s">
        <v>69</v>
      </c>
      <c r="AA32" s="88"/>
      <c r="AB32" s="96"/>
      <c r="AC32" s="81"/>
      <c r="AD32" s="62" t="s">
        <v>68</v>
      </c>
      <c r="AE32" s="74"/>
    </row>
    <row r="33" spans="1:31" s="62" customFormat="1" ht="13.5" customHeight="1">
      <c r="A33" s="457"/>
      <c r="B33" s="89"/>
      <c r="C33" s="88"/>
      <c r="D33" s="96"/>
      <c r="E33" s="81"/>
      <c r="F33" s="164"/>
      <c r="G33" s="88"/>
      <c r="H33" s="87"/>
      <c r="I33" s="81"/>
      <c r="J33" s="97"/>
      <c r="K33" s="205"/>
      <c r="L33" s="87"/>
      <c r="M33" s="81"/>
      <c r="N33" s="200" t="s">
        <v>299</v>
      </c>
      <c r="O33" s="88">
        <v>170</v>
      </c>
      <c r="P33" s="99"/>
      <c r="Q33" s="98"/>
      <c r="R33" s="421"/>
      <c r="S33" s="422"/>
      <c r="T33" s="87"/>
      <c r="U33" s="81"/>
      <c r="V33" s="200" t="s">
        <v>298</v>
      </c>
      <c r="W33" s="88">
        <v>20</v>
      </c>
      <c r="X33" s="99"/>
      <c r="Y33" s="98"/>
      <c r="Z33" s="196" t="s">
        <v>69</v>
      </c>
      <c r="AA33" s="88"/>
      <c r="AB33" s="96"/>
      <c r="AC33" s="81"/>
      <c r="AD33" s="62" t="s">
        <v>68</v>
      </c>
    </row>
    <row r="34" spans="1:31" s="62" customFormat="1" ht="13.5" customHeight="1">
      <c r="A34" s="457"/>
      <c r="B34" s="213"/>
      <c r="C34" s="83"/>
      <c r="D34" s="85"/>
      <c r="E34" s="283"/>
      <c r="F34" s="86"/>
      <c r="G34" s="83"/>
      <c r="H34" s="82"/>
      <c r="I34" s="283"/>
      <c r="J34" s="97"/>
      <c r="K34" s="88"/>
      <c r="L34" s="82"/>
      <c r="M34" s="283"/>
      <c r="N34" s="200" t="s">
        <v>554</v>
      </c>
      <c r="O34" s="88">
        <v>200</v>
      </c>
      <c r="P34" s="99"/>
      <c r="Q34" s="98"/>
      <c r="R34" s="332"/>
      <c r="S34" s="205"/>
      <c r="T34" s="87"/>
      <c r="U34" s="81"/>
      <c r="V34" s="246"/>
      <c r="W34" s="88"/>
      <c r="X34" s="96"/>
      <c r="Y34" s="81"/>
      <c r="Z34" s="196"/>
      <c r="AA34" s="88"/>
      <c r="AB34" s="96"/>
      <c r="AC34" s="81"/>
      <c r="AD34" s="62" t="s">
        <v>68</v>
      </c>
    </row>
    <row r="35" spans="1:31" s="62" customFormat="1" ht="13.5" customHeight="1">
      <c r="A35" s="302">
        <f>SUM(D35,H35,L35,T35,AB35)</f>
        <v>0</v>
      </c>
      <c r="B35" s="100" t="s">
        <v>66</v>
      </c>
      <c r="C35" s="83">
        <f>SUM(C22:C33)</f>
        <v>80</v>
      </c>
      <c r="D35" s="82">
        <f>SUM(D22:D24)</f>
        <v>0</v>
      </c>
      <c r="E35" s="81"/>
      <c r="F35" s="100" t="s">
        <v>66</v>
      </c>
      <c r="G35" s="83">
        <f>SUM(G22:G33)</f>
        <v>0</v>
      </c>
      <c r="H35" s="82">
        <f>SUM(H22)</f>
        <v>0</v>
      </c>
      <c r="I35" s="81"/>
      <c r="J35" s="100" t="s">
        <v>66</v>
      </c>
      <c r="K35" s="83">
        <f>SUM(K23:K34)</f>
        <v>0</v>
      </c>
      <c r="L35" s="82">
        <f>SUM(L23:L34)</f>
        <v>0</v>
      </c>
      <c r="M35" s="81"/>
      <c r="N35" s="332"/>
      <c r="O35" s="83"/>
      <c r="P35" s="85"/>
      <c r="Q35" s="81"/>
      <c r="R35" s="100" t="s">
        <v>66</v>
      </c>
      <c r="S35" s="83">
        <f>SUM(O22:O34,S22:S32)</f>
        <v>4980</v>
      </c>
      <c r="T35" s="82">
        <f>SUM(P22:P34,T22:T32)</f>
        <v>0</v>
      </c>
      <c r="U35" s="81"/>
      <c r="V35" s="196"/>
      <c r="W35" s="83"/>
      <c r="X35" s="85"/>
      <c r="Y35" s="81"/>
      <c r="Z35" s="100" t="s">
        <v>66</v>
      </c>
      <c r="AA35" s="83">
        <f>SUM(AA22:AA31,W22:W33)</f>
        <v>2590</v>
      </c>
      <c r="AB35" s="82">
        <f>SUM(X22:X33,AB22:AB31)</f>
        <v>0</v>
      </c>
      <c r="AC35" s="81"/>
      <c r="AD35" s="62" t="s">
        <v>68</v>
      </c>
    </row>
    <row r="36" spans="1:31" s="62" customFormat="1" ht="13.5" customHeight="1">
      <c r="A36" s="307">
        <f>C35+G35+K35+S35+AA35</f>
        <v>7650</v>
      </c>
      <c r="B36" s="77"/>
      <c r="C36" s="77"/>
      <c r="D36" s="77"/>
      <c r="E36" s="282"/>
      <c r="F36" s="77"/>
      <c r="G36" s="77"/>
      <c r="H36" s="77"/>
      <c r="I36" s="282"/>
      <c r="J36" s="77"/>
      <c r="K36" s="77"/>
      <c r="L36" s="77"/>
      <c r="M36" s="282"/>
      <c r="N36" s="77"/>
      <c r="O36" s="77"/>
      <c r="P36" s="77"/>
      <c r="Q36" s="282"/>
      <c r="R36" s="77"/>
      <c r="S36" s="77"/>
      <c r="T36" s="77"/>
      <c r="U36" s="282"/>
      <c r="V36" s="77"/>
      <c r="W36" s="77"/>
      <c r="X36" s="77"/>
      <c r="Y36" s="77"/>
      <c r="Z36" s="77"/>
      <c r="AA36" s="77"/>
      <c r="AB36" s="77"/>
      <c r="AC36" s="115"/>
      <c r="AD36" s="62" t="s">
        <v>68</v>
      </c>
    </row>
    <row r="37" spans="1:31" s="62" customFormat="1" ht="13.5" customHeight="1">
      <c r="A37" s="412" t="s">
        <v>297</v>
      </c>
      <c r="B37" s="200" t="s">
        <v>296</v>
      </c>
      <c r="C37" s="273">
        <v>80</v>
      </c>
      <c r="D37" s="277"/>
      <c r="E37" s="98"/>
      <c r="F37" s="281" t="s">
        <v>69</v>
      </c>
      <c r="G37" s="273"/>
      <c r="H37" s="280"/>
      <c r="I37" s="81"/>
      <c r="J37" s="251"/>
      <c r="K37" s="88"/>
      <c r="L37" s="280"/>
      <c r="M37" s="81"/>
      <c r="N37" s="200" t="s">
        <v>295</v>
      </c>
      <c r="O37" s="198" t="s">
        <v>71</v>
      </c>
      <c r="P37" s="151"/>
      <c r="Q37" s="98"/>
      <c r="R37" s="200" t="s">
        <v>286</v>
      </c>
      <c r="S37" s="88">
        <v>280</v>
      </c>
      <c r="T37" s="99"/>
      <c r="U37" s="98"/>
      <c r="V37" s="200" t="s">
        <v>295</v>
      </c>
      <c r="W37" s="88"/>
      <c r="X37" s="99"/>
      <c r="Y37" s="98"/>
      <c r="Z37" s="200" t="s">
        <v>294</v>
      </c>
      <c r="AA37" s="88">
        <v>30</v>
      </c>
      <c r="AB37" s="99"/>
      <c r="AC37" s="98"/>
      <c r="AD37" s="62" t="s">
        <v>68</v>
      </c>
    </row>
    <row r="38" spans="1:31" s="62" customFormat="1" ht="13.5" customHeight="1">
      <c r="A38" s="413"/>
      <c r="B38" s="94"/>
      <c r="C38" s="88"/>
      <c r="D38" s="96"/>
      <c r="E38" s="81"/>
      <c r="F38" s="164"/>
      <c r="G38" s="88"/>
      <c r="H38" s="96"/>
      <c r="I38" s="81"/>
      <c r="J38" s="89"/>
      <c r="K38" s="273">
        <v>0</v>
      </c>
      <c r="L38" s="277"/>
      <c r="M38" s="279"/>
      <c r="N38" s="200" t="s">
        <v>563</v>
      </c>
      <c r="O38" s="273">
        <v>350</v>
      </c>
      <c r="P38" s="99"/>
      <c r="Q38" s="98"/>
      <c r="R38" s="200" t="s">
        <v>284</v>
      </c>
      <c r="S38" s="198" t="s">
        <v>71</v>
      </c>
      <c r="T38" s="91"/>
      <c r="U38" s="98"/>
      <c r="V38" s="200" t="s">
        <v>293</v>
      </c>
      <c r="W38" s="88">
        <v>40</v>
      </c>
      <c r="X38" s="99"/>
      <c r="Y38" s="98"/>
      <c r="Z38" s="200" t="s">
        <v>292</v>
      </c>
      <c r="AA38" s="198" t="s">
        <v>422</v>
      </c>
      <c r="AB38" s="91"/>
      <c r="AC38" s="98"/>
      <c r="AD38" s="62" t="s">
        <v>68</v>
      </c>
    </row>
    <row r="39" spans="1:31" s="62" customFormat="1" ht="13.5" customHeight="1">
      <c r="A39" s="413"/>
      <c r="B39" s="94"/>
      <c r="C39" s="88"/>
      <c r="D39" s="96"/>
      <c r="E39" s="81"/>
      <c r="F39" s="164"/>
      <c r="G39" s="88"/>
      <c r="H39" s="96"/>
      <c r="I39" s="274"/>
      <c r="J39" s="105"/>
      <c r="K39" s="273"/>
      <c r="L39" s="277"/>
      <c r="M39" s="276"/>
      <c r="N39" s="200" t="s">
        <v>564</v>
      </c>
      <c r="O39" s="273">
        <v>150</v>
      </c>
      <c r="P39" s="99"/>
      <c r="Q39" s="98"/>
      <c r="R39" s="200" t="s">
        <v>571</v>
      </c>
      <c r="S39" s="88">
        <v>40</v>
      </c>
      <c r="T39" s="99"/>
      <c r="U39" s="98"/>
      <c r="V39" s="200" t="s">
        <v>291</v>
      </c>
      <c r="W39" s="88">
        <v>120</v>
      </c>
      <c r="X39" s="99"/>
      <c r="Y39" s="98"/>
      <c r="Z39" s="200" t="s">
        <v>278</v>
      </c>
      <c r="AA39" s="88">
        <v>20</v>
      </c>
      <c r="AB39" s="99"/>
      <c r="AC39" s="98"/>
      <c r="AD39" s="62" t="s">
        <v>68</v>
      </c>
    </row>
    <row r="40" spans="1:31" s="62" customFormat="1" ht="13.5" customHeight="1">
      <c r="A40" s="413"/>
      <c r="B40" s="94"/>
      <c r="C40" s="88"/>
      <c r="D40" s="96"/>
      <c r="E40" s="81"/>
      <c r="F40" s="164"/>
      <c r="G40" s="88"/>
      <c r="H40" s="96"/>
      <c r="I40" s="81"/>
      <c r="J40" s="278"/>
      <c r="K40" s="88"/>
      <c r="L40" s="277"/>
      <c r="M40" s="276"/>
      <c r="N40" s="200" t="s">
        <v>566</v>
      </c>
      <c r="O40" s="88">
        <v>420</v>
      </c>
      <c r="P40" s="99"/>
      <c r="Q40" s="98"/>
      <c r="R40" s="200" t="s">
        <v>290</v>
      </c>
      <c r="S40" s="88">
        <v>30</v>
      </c>
      <c r="T40" s="99"/>
      <c r="U40" s="98"/>
      <c r="V40" s="200" t="s">
        <v>289</v>
      </c>
      <c r="W40" s="88">
        <v>120</v>
      </c>
      <c r="X40" s="99"/>
      <c r="Y40" s="98"/>
      <c r="Z40" s="200" t="s">
        <v>288</v>
      </c>
      <c r="AA40" s="88">
        <v>110</v>
      </c>
      <c r="AB40" s="99"/>
      <c r="AC40" s="98"/>
      <c r="AD40" s="62" t="s">
        <v>68</v>
      </c>
    </row>
    <row r="41" spans="1:31" s="62" customFormat="1" ht="13.5" customHeight="1">
      <c r="A41" s="413"/>
      <c r="B41" s="94"/>
      <c r="C41" s="88"/>
      <c r="D41" s="96"/>
      <c r="E41" s="81"/>
      <c r="F41" s="164"/>
      <c r="G41" s="88"/>
      <c r="H41" s="96"/>
      <c r="I41" s="81"/>
      <c r="J41" s="89"/>
      <c r="K41" s="88">
        <v>0</v>
      </c>
      <c r="L41" s="277"/>
      <c r="M41" s="276"/>
      <c r="N41" s="200" t="s">
        <v>567</v>
      </c>
      <c r="O41" s="88">
        <v>160</v>
      </c>
      <c r="P41" s="99"/>
      <c r="Q41" s="98"/>
      <c r="R41" s="200" t="s">
        <v>287</v>
      </c>
      <c r="S41" s="88">
        <v>10</v>
      </c>
      <c r="T41" s="99"/>
      <c r="U41" s="98"/>
      <c r="V41" s="200" t="s">
        <v>286</v>
      </c>
      <c r="W41" s="88">
        <v>40</v>
      </c>
      <c r="X41" s="99"/>
      <c r="Y41" s="98"/>
      <c r="Z41" s="200" t="s">
        <v>285</v>
      </c>
      <c r="AA41" s="88">
        <v>20</v>
      </c>
      <c r="AB41" s="99"/>
      <c r="AC41" s="98"/>
      <c r="AD41" s="62" t="s">
        <v>68</v>
      </c>
    </row>
    <row r="42" spans="1:31" s="62" customFormat="1" ht="13.5" customHeight="1">
      <c r="A42" s="413"/>
      <c r="B42" s="94"/>
      <c r="C42" s="88"/>
      <c r="D42" s="96"/>
      <c r="E42" s="81"/>
      <c r="F42" s="164"/>
      <c r="G42" s="88"/>
      <c r="H42" s="96"/>
      <c r="I42" s="81"/>
      <c r="J42" s="89"/>
      <c r="K42" s="88">
        <v>0</v>
      </c>
      <c r="L42" s="277"/>
      <c r="M42" s="276"/>
      <c r="N42" s="200" t="s">
        <v>565</v>
      </c>
      <c r="O42" s="88">
        <v>110</v>
      </c>
      <c r="P42" s="99"/>
      <c r="Q42" s="98"/>
      <c r="R42" s="200" t="s">
        <v>572</v>
      </c>
      <c r="S42" s="88">
        <v>70</v>
      </c>
      <c r="T42" s="99"/>
      <c r="U42" s="98"/>
      <c r="V42" s="200" t="s">
        <v>284</v>
      </c>
      <c r="W42" s="88">
        <v>50</v>
      </c>
      <c r="X42" s="99"/>
      <c r="Y42" s="98"/>
      <c r="Z42" s="200" t="s">
        <v>283</v>
      </c>
      <c r="AA42" s="88">
        <v>30</v>
      </c>
      <c r="AB42" s="99"/>
      <c r="AC42" s="98"/>
      <c r="AD42" s="62" t="s">
        <v>68</v>
      </c>
      <c r="AE42" s="74"/>
    </row>
    <row r="43" spans="1:31" s="62" customFormat="1" ht="13.5" customHeight="1">
      <c r="A43" s="413"/>
      <c r="B43" s="94"/>
      <c r="C43" s="88"/>
      <c r="D43" s="96"/>
      <c r="E43" s="81"/>
      <c r="F43" s="164"/>
      <c r="G43" s="88"/>
      <c r="H43" s="96"/>
      <c r="I43" s="81"/>
      <c r="J43" s="94"/>
      <c r="K43" s="88">
        <v>0</v>
      </c>
      <c r="L43" s="277"/>
      <c r="M43" s="276"/>
      <c r="N43" s="200" t="s">
        <v>570</v>
      </c>
      <c r="O43" s="88">
        <v>190</v>
      </c>
      <c r="P43" s="99"/>
      <c r="Q43" s="98"/>
      <c r="R43" s="94"/>
      <c r="S43" s="88"/>
      <c r="T43" s="91"/>
      <c r="U43" s="90"/>
      <c r="V43" s="200" t="s">
        <v>282</v>
      </c>
      <c r="W43" s="88">
        <v>10</v>
      </c>
      <c r="X43" s="99"/>
      <c r="Y43" s="98"/>
      <c r="Z43" s="200" t="s">
        <v>281</v>
      </c>
      <c r="AA43" s="88">
        <v>20</v>
      </c>
      <c r="AB43" s="99"/>
      <c r="AC43" s="98"/>
      <c r="AD43" s="62" t="s">
        <v>68</v>
      </c>
      <c r="AE43" s="74"/>
    </row>
    <row r="44" spans="1:31" s="62" customFormat="1" ht="13.5" customHeight="1">
      <c r="A44" s="413"/>
      <c r="B44" s="94"/>
      <c r="C44" s="88"/>
      <c r="D44" s="96"/>
      <c r="E44" s="81"/>
      <c r="F44" s="164"/>
      <c r="G44" s="88"/>
      <c r="H44" s="96"/>
      <c r="I44" s="81"/>
      <c r="J44" s="94"/>
      <c r="K44" s="273">
        <v>0</v>
      </c>
      <c r="L44" s="277"/>
      <c r="M44" s="276"/>
      <c r="N44" s="200" t="s">
        <v>288</v>
      </c>
      <c r="O44" s="88">
        <v>290</v>
      </c>
      <c r="P44" s="99"/>
      <c r="Q44" s="98"/>
      <c r="R44" s="440"/>
      <c r="S44" s="441"/>
      <c r="T44" s="87"/>
      <c r="U44" s="81"/>
      <c r="V44" s="200" t="s">
        <v>280</v>
      </c>
      <c r="W44" s="88">
        <v>60</v>
      </c>
      <c r="X44" s="99"/>
      <c r="Y44" s="98"/>
      <c r="Z44" s="200" t="s">
        <v>279</v>
      </c>
      <c r="AA44" s="198" t="s">
        <v>422</v>
      </c>
      <c r="AB44" s="91"/>
      <c r="AC44" s="98"/>
      <c r="AD44" s="62" t="s">
        <v>68</v>
      </c>
    </row>
    <row r="45" spans="1:31" s="62" customFormat="1" ht="13.5" customHeight="1">
      <c r="A45" s="413"/>
      <c r="B45" s="94"/>
      <c r="C45" s="88"/>
      <c r="D45" s="96"/>
      <c r="E45" s="81"/>
      <c r="F45" s="164"/>
      <c r="G45" s="88"/>
      <c r="H45" s="96"/>
      <c r="I45" s="81"/>
      <c r="J45" s="94"/>
      <c r="K45" s="273"/>
      <c r="L45" s="275"/>
      <c r="M45" s="274"/>
      <c r="N45" s="200" t="s">
        <v>569</v>
      </c>
      <c r="O45" s="273">
        <v>60</v>
      </c>
      <c r="P45" s="99"/>
      <c r="Q45" s="98"/>
      <c r="R45" s="345"/>
      <c r="S45" s="348"/>
      <c r="T45" s="87"/>
      <c r="U45" s="81"/>
      <c r="V45" s="200" t="s">
        <v>277</v>
      </c>
      <c r="W45" s="88">
        <v>80</v>
      </c>
      <c r="X45" s="99"/>
      <c r="Y45" s="98"/>
      <c r="Z45" s="200" t="s">
        <v>276</v>
      </c>
      <c r="AA45" s="88">
        <v>40</v>
      </c>
      <c r="AB45" s="99"/>
      <c r="AC45" s="98"/>
      <c r="AD45" s="62" t="s">
        <v>68</v>
      </c>
    </row>
    <row r="46" spans="1:31" s="62" customFormat="1" ht="13.5" customHeight="1">
      <c r="A46" s="413"/>
      <c r="B46" s="94"/>
      <c r="C46" s="88"/>
      <c r="D46" s="96"/>
      <c r="E46" s="81"/>
      <c r="F46" s="164"/>
      <c r="G46" s="88"/>
      <c r="H46" s="96"/>
      <c r="I46" s="81"/>
      <c r="J46" s="105"/>
      <c r="K46" s="272"/>
      <c r="L46" s="136"/>
      <c r="M46" s="81"/>
      <c r="N46" s="200" t="s">
        <v>275</v>
      </c>
      <c r="O46" s="88">
        <v>40</v>
      </c>
      <c r="P46" s="99"/>
      <c r="Q46" s="98"/>
      <c r="R46" s="141"/>
      <c r="S46" s="88"/>
      <c r="T46" s="87"/>
      <c r="U46" s="81"/>
      <c r="V46" s="200" t="s">
        <v>274</v>
      </c>
      <c r="W46" s="88">
        <v>70</v>
      </c>
      <c r="X46" s="99"/>
      <c r="Y46" s="98"/>
      <c r="Z46" s="200" t="s">
        <v>273</v>
      </c>
      <c r="AA46" s="88">
        <v>50</v>
      </c>
      <c r="AB46" s="99"/>
      <c r="AC46" s="98"/>
      <c r="AD46" s="62" t="s">
        <v>68</v>
      </c>
    </row>
    <row r="47" spans="1:31" s="62" customFormat="1" ht="13.5" customHeight="1">
      <c r="A47" s="413"/>
      <c r="B47" s="94"/>
      <c r="C47" s="88"/>
      <c r="D47" s="96"/>
      <c r="E47" s="81"/>
      <c r="F47" s="164"/>
      <c r="G47" s="88"/>
      <c r="H47" s="96"/>
      <c r="I47" s="81"/>
      <c r="J47" s="97"/>
      <c r="K47" s="134"/>
      <c r="L47" s="136"/>
      <c r="M47" s="81"/>
      <c r="N47" s="200" t="s">
        <v>568</v>
      </c>
      <c r="O47" s="88">
        <v>50</v>
      </c>
      <c r="P47" s="99"/>
      <c r="Q47" s="98"/>
      <c r="R47" s="141"/>
      <c r="S47" s="88"/>
      <c r="T47" s="87"/>
      <c r="U47" s="81"/>
      <c r="V47" s="421"/>
      <c r="W47" s="422"/>
      <c r="X47" s="87"/>
      <c r="Y47" s="81"/>
      <c r="Z47" s="94"/>
      <c r="AA47" s="88"/>
      <c r="AB47" s="87"/>
      <c r="AC47" s="81"/>
      <c r="AD47" s="62" t="s">
        <v>68</v>
      </c>
    </row>
    <row r="48" spans="1:31" s="62" customFormat="1" ht="13.5" customHeight="1">
      <c r="A48" s="413"/>
      <c r="B48" s="94"/>
      <c r="C48" s="88"/>
      <c r="D48" s="96"/>
      <c r="E48" s="81"/>
      <c r="F48" s="94"/>
      <c r="G48" s="88"/>
      <c r="H48" s="96"/>
      <c r="I48" s="81"/>
      <c r="J48" s="89"/>
      <c r="K48" s="88"/>
      <c r="L48" s="87"/>
      <c r="M48" s="81"/>
      <c r="N48" s="164"/>
      <c r="O48" s="88"/>
      <c r="P48" s="96"/>
      <c r="Q48" s="81"/>
      <c r="R48" s="94"/>
      <c r="S48" s="88"/>
      <c r="T48" s="87"/>
      <c r="U48" s="81"/>
      <c r="V48" s="332"/>
      <c r="W48" s="205"/>
      <c r="X48" s="263"/>
      <c r="Y48" s="81"/>
      <c r="Z48" s="94"/>
      <c r="AA48" s="88"/>
      <c r="AB48" s="96"/>
      <c r="AC48" s="81"/>
      <c r="AD48" s="62" t="s">
        <v>68</v>
      </c>
    </row>
    <row r="49" spans="1:30" s="62" customFormat="1" ht="13.5" customHeight="1">
      <c r="A49" s="302">
        <f>SUM(D49,L49,T49,AB49)</f>
        <v>0</v>
      </c>
      <c r="B49" s="100" t="s">
        <v>66</v>
      </c>
      <c r="C49" s="88">
        <f>SUM(C37:C48)</f>
        <v>80</v>
      </c>
      <c r="D49" s="87">
        <f>SUM(D37)</f>
        <v>0</v>
      </c>
      <c r="E49" s="81"/>
      <c r="F49" s="100" t="s">
        <v>66</v>
      </c>
      <c r="G49" s="88">
        <f>SUM(G37:G48)</f>
        <v>0</v>
      </c>
      <c r="H49" s="96"/>
      <c r="I49" s="81"/>
      <c r="J49" s="100" t="s">
        <v>66</v>
      </c>
      <c r="K49" s="88">
        <f>SUM(K38:K48)</f>
        <v>0</v>
      </c>
      <c r="L49" s="87">
        <f>SUM(L38:L48)</f>
        <v>0</v>
      </c>
      <c r="M49" s="81"/>
      <c r="N49" s="94"/>
      <c r="O49" s="88"/>
      <c r="P49" s="96"/>
      <c r="Q49" s="81"/>
      <c r="R49" s="100" t="s">
        <v>66</v>
      </c>
      <c r="S49" s="88">
        <f>SUM(O37:O47,S37:S42)</f>
        <v>2250</v>
      </c>
      <c r="T49" s="87">
        <f>SUM(P37:P47,T37:T42)</f>
        <v>0</v>
      </c>
      <c r="U49" s="81"/>
      <c r="V49" s="94"/>
      <c r="W49" s="88"/>
      <c r="X49" s="96"/>
      <c r="Y49" s="81"/>
      <c r="Z49" s="100" t="s">
        <v>66</v>
      </c>
      <c r="AA49" s="88">
        <f>SUM(AA37:AA46,W37:W47)</f>
        <v>910</v>
      </c>
      <c r="AB49" s="87">
        <f>SUM(X37:X47,AB37:AB46)</f>
        <v>0</v>
      </c>
      <c r="AC49" s="81"/>
      <c r="AD49" s="62" t="s">
        <v>68</v>
      </c>
    </row>
    <row r="50" spans="1:30" s="62" customFormat="1" ht="13.5" customHeight="1">
      <c r="A50" s="308">
        <f>C49+K49+S49+AA49</f>
        <v>3240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33"/>
      <c r="AB50" s="434"/>
      <c r="AC50" s="115"/>
      <c r="AD50" s="62" t="s">
        <v>68</v>
      </c>
    </row>
    <row r="51" spans="1:30" s="62" customFormat="1" ht="13.5" customHeight="1">
      <c r="A51" s="320" t="s">
        <v>31</v>
      </c>
      <c r="B51" s="71"/>
      <c r="N51" s="188">
        <v>-5</v>
      </c>
      <c r="V51" s="63"/>
      <c r="W51" s="425" t="str">
        <f>表紙!P10</f>
        <v>令和　7年 　2月</v>
      </c>
      <c r="X51" s="425"/>
      <c r="Y51" s="425"/>
      <c r="Z51" s="427" t="s">
        <v>65</v>
      </c>
      <c r="AA51" s="427"/>
      <c r="AB51" s="427"/>
    </row>
    <row r="52" spans="1:30" s="62" customFormat="1">
      <c r="B52" s="66"/>
      <c r="C52" s="64"/>
      <c r="G52" s="71"/>
      <c r="S52"/>
    </row>
    <row r="53" spans="1:30" s="62" customFormat="1" ht="14.25">
      <c r="C53" s="185"/>
      <c r="D53" s="185"/>
      <c r="E53" s="185"/>
      <c r="F53" s="185"/>
      <c r="J53" s="185"/>
      <c r="N53" s="185"/>
      <c r="O53" s="185"/>
      <c r="P53" s="185"/>
      <c r="Q53" s="185"/>
      <c r="R53" s="185"/>
      <c r="S53" s="185"/>
      <c r="T53" s="185"/>
      <c r="U53" s="185"/>
      <c r="V53" s="185"/>
      <c r="W53" s="185"/>
      <c r="X53" s="185"/>
      <c r="Y53" s="185"/>
      <c r="AA53" s="63"/>
    </row>
    <row r="54" spans="1:30" s="62" customFormat="1"/>
    <row r="55" spans="1:30" s="62" customFormat="1" ht="14.25">
      <c r="A55" s="57"/>
      <c r="B55" s="57"/>
      <c r="V55" s="63"/>
    </row>
  </sheetData>
  <sheetProtection algorithmName="SHA-512" hashValue="txAuWC0GQerLGh3gFMb2n7Vs7qWAgafTYED1Dv8iZjaIJL7XDh/1WFCORAqLL76XPsYUlSSFU0wH+eOFuAHxBA==" saltValue="UszYwF41kpMV2DFL6nuPWg==" spinCount="100000" sheet="1" formatCells="0"/>
  <mergeCells count="36">
    <mergeCell ref="W51:Y51"/>
    <mergeCell ref="Z51:AB51"/>
    <mergeCell ref="J5:M5"/>
    <mergeCell ref="N5:U5"/>
    <mergeCell ref="B5:E5"/>
    <mergeCell ref="F5:I5"/>
    <mergeCell ref="V18:W18"/>
    <mergeCell ref="R44:S44"/>
    <mergeCell ref="R17:S17"/>
    <mergeCell ref="A22:A34"/>
    <mergeCell ref="A37:A48"/>
    <mergeCell ref="AA50:AB50"/>
    <mergeCell ref="A7:A19"/>
    <mergeCell ref="F14:I15"/>
    <mergeCell ref="AA21:AB21"/>
    <mergeCell ref="N16:O16"/>
    <mergeCell ref="J32:K32"/>
    <mergeCell ref="R33:S33"/>
    <mergeCell ref="V47:W47"/>
    <mergeCell ref="B2:C2"/>
    <mergeCell ref="J2:K2"/>
    <mergeCell ref="R2:S2"/>
    <mergeCell ref="T2:V2"/>
    <mergeCell ref="D2:I2"/>
    <mergeCell ref="L2:Q2"/>
    <mergeCell ref="R3:S3"/>
    <mergeCell ref="B3:C3"/>
    <mergeCell ref="J3:K3"/>
    <mergeCell ref="D3:I3"/>
    <mergeCell ref="L3:Q3"/>
    <mergeCell ref="W1:X1"/>
    <mergeCell ref="Y2:AC2"/>
    <mergeCell ref="T3:AC3"/>
    <mergeCell ref="Y1:AC1"/>
    <mergeCell ref="V5:AC5"/>
    <mergeCell ref="W2:X2"/>
  </mergeCells>
  <phoneticPr fontId="2"/>
  <conditionalFormatting sqref="D8:D9">
    <cfRule type="cellIs" dxfId="36" priority="38" stopIfTrue="1" operator="greaterThan">
      <formula>$C8</formula>
    </cfRule>
  </conditionalFormatting>
  <conditionalFormatting sqref="D20">
    <cfRule type="cellIs" dxfId="35" priority="4" stopIfTrue="1" operator="greaterThan">
      <formula>$C$20</formula>
    </cfRule>
  </conditionalFormatting>
  <conditionalFormatting sqref="D22:D24">
    <cfRule type="cellIs" dxfId="34" priority="37" stopIfTrue="1" operator="greaterThan">
      <formula>$C22</formula>
    </cfRule>
  </conditionalFormatting>
  <conditionalFormatting sqref="D35">
    <cfRule type="cellIs" dxfId="33" priority="36" stopIfTrue="1" operator="greaterThan">
      <formula>$C$35</formula>
    </cfRule>
  </conditionalFormatting>
  <conditionalFormatting sqref="D37">
    <cfRule type="cellIs" dxfId="32" priority="35" stopIfTrue="1" operator="greaterThan">
      <formula>$C$37</formula>
    </cfRule>
  </conditionalFormatting>
  <conditionalFormatting sqref="D49">
    <cfRule type="cellIs" dxfId="31" priority="34" stopIfTrue="1" operator="greaterThan">
      <formula>$C$49</formula>
    </cfRule>
  </conditionalFormatting>
  <conditionalFormatting sqref="H7">
    <cfRule type="cellIs" dxfId="30" priority="33" stopIfTrue="1" operator="greaterThan">
      <formula>$G$7</formula>
    </cfRule>
  </conditionalFormatting>
  <conditionalFormatting sqref="H12">
    <cfRule type="cellIs" dxfId="29" priority="32" stopIfTrue="1" operator="greaterThan">
      <formula>$G$12</formula>
    </cfRule>
  </conditionalFormatting>
  <conditionalFormatting sqref="H17">
    <cfRule type="cellIs" dxfId="28" priority="31" stopIfTrue="1" operator="greaterThan">
      <formula>$G$17</formula>
    </cfRule>
  </conditionalFormatting>
  <conditionalFormatting sqref="H20">
    <cfRule type="cellIs" dxfId="27" priority="30" stopIfTrue="1" operator="greaterThan">
      <formula>$G$20</formula>
    </cfRule>
  </conditionalFormatting>
  <conditionalFormatting sqref="H22">
    <cfRule type="cellIs" dxfId="26" priority="29" stopIfTrue="1" operator="greaterThan">
      <formula>$G$22</formula>
    </cfRule>
  </conditionalFormatting>
  <conditionalFormatting sqref="H35">
    <cfRule type="cellIs" dxfId="25" priority="28" stopIfTrue="1" operator="greaterThan">
      <formula>$G$35</formula>
    </cfRule>
  </conditionalFormatting>
  <conditionalFormatting sqref="L8:L12">
    <cfRule type="cellIs" dxfId="24" priority="27" stopIfTrue="1" operator="greaterThan">
      <formula>$K8</formula>
    </cfRule>
  </conditionalFormatting>
  <conditionalFormatting sqref="L20">
    <cfRule type="cellIs" dxfId="23" priority="26" stopIfTrue="1" operator="greaterThan">
      <formula>$K$20</formula>
    </cfRule>
  </conditionalFormatting>
  <conditionalFormatting sqref="L23 L25:L29 L32">
    <cfRule type="cellIs" dxfId="22" priority="25" stopIfTrue="1" operator="greaterThan">
      <formula>$K23</formula>
    </cfRule>
  </conditionalFormatting>
  <conditionalFormatting sqref="L35">
    <cfRule type="cellIs" dxfId="21" priority="24" stopIfTrue="1" operator="greaterThan">
      <formula>$K$35</formula>
    </cfRule>
  </conditionalFormatting>
  <conditionalFormatting sqref="L38:L44">
    <cfRule type="cellIs" dxfId="20" priority="23" stopIfTrue="1" operator="greaterThan">
      <formula>$K38</formula>
    </cfRule>
  </conditionalFormatting>
  <conditionalFormatting sqref="L49">
    <cfRule type="cellIs" dxfId="19" priority="22" stopIfTrue="1" operator="greaterThan">
      <formula>$K$49</formula>
    </cfRule>
  </conditionalFormatting>
  <conditionalFormatting sqref="P7:P14">
    <cfRule type="cellIs" dxfId="18" priority="21" stopIfTrue="1" operator="greaterThan">
      <formula>$O7</formula>
    </cfRule>
  </conditionalFormatting>
  <conditionalFormatting sqref="P22 P24:P34">
    <cfRule type="cellIs" dxfId="17" priority="20" stopIfTrue="1" operator="greaterThan">
      <formula>$O22</formula>
    </cfRule>
  </conditionalFormatting>
  <conditionalFormatting sqref="P37:P47">
    <cfRule type="cellIs" dxfId="16" priority="19" stopIfTrue="1" operator="greaterThan">
      <formula>$O37</formula>
    </cfRule>
  </conditionalFormatting>
  <conditionalFormatting sqref="T7:T15">
    <cfRule type="cellIs" dxfId="15" priority="18" stopIfTrue="1" operator="greaterThan">
      <formula>$S7</formula>
    </cfRule>
  </conditionalFormatting>
  <conditionalFormatting sqref="T20">
    <cfRule type="cellIs" dxfId="14" priority="17" stopIfTrue="1" operator="greaterThan">
      <formula>$S$20</formula>
    </cfRule>
  </conditionalFormatting>
  <conditionalFormatting sqref="T22:T32">
    <cfRule type="cellIs" dxfId="13" priority="16" stopIfTrue="1" operator="greaterThan">
      <formula>$S22</formula>
    </cfRule>
  </conditionalFormatting>
  <conditionalFormatting sqref="T35">
    <cfRule type="cellIs" dxfId="12" priority="15" stopIfTrue="1" operator="greaterThan">
      <formula>$S$35</formula>
    </cfRule>
  </conditionalFormatting>
  <conditionalFormatting sqref="T37:T42">
    <cfRule type="cellIs" dxfId="11" priority="14" stopIfTrue="1" operator="greaterThan">
      <formula>$S37</formula>
    </cfRule>
  </conditionalFormatting>
  <conditionalFormatting sqref="T43">
    <cfRule type="cellIs" dxfId="10" priority="1" stopIfTrue="1" operator="greaterThan">
      <formula>$S$43</formula>
    </cfRule>
  </conditionalFormatting>
  <conditionalFormatting sqref="T49">
    <cfRule type="cellIs" dxfId="9" priority="13" stopIfTrue="1" operator="greaterThan">
      <formula>$S$49</formula>
    </cfRule>
  </conditionalFormatting>
  <conditionalFormatting sqref="X7:X16">
    <cfRule type="cellIs" dxfId="8" priority="2" stopIfTrue="1" operator="greaterThan">
      <formula>$W7</formula>
    </cfRule>
  </conditionalFormatting>
  <conditionalFormatting sqref="X22:X33">
    <cfRule type="cellIs" dxfId="7" priority="8" stopIfTrue="1" operator="greaterThan">
      <formula>$W22</formula>
    </cfRule>
  </conditionalFormatting>
  <conditionalFormatting sqref="X37:X46">
    <cfRule type="cellIs" dxfId="6" priority="7" stopIfTrue="1" operator="greaterThan">
      <formula>$W37</formula>
    </cfRule>
  </conditionalFormatting>
  <conditionalFormatting sqref="AB7:AB11">
    <cfRule type="cellIs" dxfId="5" priority="11" stopIfTrue="1" operator="greaterThan">
      <formula>$AA7</formula>
    </cfRule>
  </conditionalFormatting>
  <conditionalFormatting sqref="AB20">
    <cfRule type="cellIs" dxfId="4" priority="10" stopIfTrue="1" operator="greaterThan">
      <formula>$AA$20</formula>
    </cfRule>
  </conditionalFormatting>
  <conditionalFormatting sqref="AB22:AB29">
    <cfRule type="cellIs" dxfId="3" priority="9" stopIfTrue="1" operator="greaterThan">
      <formula>$AA22</formula>
    </cfRule>
  </conditionalFormatting>
  <conditionalFormatting sqref="AB35">
    <cfRule type="cellIs" dxfId="2" priority="3" stopIfTrue="1" operator="greaterThan">
      <formula>$AA$35</formula>
    </cfRule>
  </conditionalFormatting>
  <conditionalFormatting sqref="AB37:AB46">
    <cfRule type="cellIs" dxfId="1" priority="6" stopIfTrue="1" operator="greaterThan">
      <formula>$AA37</formula>
    </cfRule>
  </conditionalFormatting>
  <conditionalFormatting sqref="AB49">
    <cfRule type="cellIs" dxfId="0"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石川県部数集計表</vt:lpstr>
      <vt:lpstr>金沢野々市市</vt:lpstr>
      <vt:lpstr>白山能美小松加賀市</vt:lpstr>
      <vt:lpstr>かほく河北羽咋市</vt:lpstr>
      <vt:lpstr>羽咋郡七尾市鹿島郡</vt:lpstr>
      <vt:lpstr>輪島市鳳珠郡珠洲市</vt:lpstr>
      <vt:lpstr>かほく河北羽咋市!Print_Area</vt:lpstr>
      <vt:lpstr>羽咋郡七尾市鹿島郡!Print_Area</vt:lpstr>
      <vt:lpstr>金沢野々市市!Print_Area</vt:lpstr>
      <vt:lpstr>石川県部数集計表!Print_Area</vt:lpstr>
      <vt:lpstr>白山能美小松加賀市!Print_Area</vt:lpstr>
      <vt:lpstr>輪島市鳳珠郡珠洲市!Print_Area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HKC119</dc:creator>
  <cp:lastModifiedBy>HKC119</cp:lastModifiedBy>
  <cp:lastPrinted>2024-09-24T09:39:00Z</cp:lastPrinted>
  <dcterms:created xsi:type="dcterms:W3CDTF">2022-05-27T06:21:32Z</dcterms:created>
  <dcterms:modified xsi:type="dcterms:W3CDTF">2025-01-20T07:12:52Z</dcterms:modified>
</cp:coreProperties>
</file>