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TS-XHL7C4\kyoden\028　2026年6月部数改定\∔全紙部数表\"/>
    </mc:Choice>
  </mc:AlternateContent>
  <xr:revisionPtr revIDLastSave="0" documentId="13_ncr:1_{74907645-2A4C-467B-ACB6-CDF0EE5EBDBC}" xr6:coauthVersionLast="47" xr6:coauthVersionMax="47" xr10:uidLastSave="{00000000-0000-0000-0000-000000000000}"/>
  <bookViews>
    <workbookView xWindow="-120" yWindow="-120" windowWidth="29040" windowHeight="15720" tabRatio="852" xr2:uid="{2F9CE3E8-9862-4224-811D-70B9D43A1049}"/>
  </bookViews>
  <sheets>
    <sheet name="表紙" sheetId="1" r:id="rId1"/>
    <sheet name="石川県部数集計表" sheetId="2" r:id="rId2"/>
    <sheet name="金沢野々市市" sheetId="3" r:id="rId3"/>
    <sheet name="白山能美小松加賀市" sheetId="4" r:id="rId4"/>
    <sheet name="かほく河北羽咋市" sheetId="5" r:id="rId5"/>
    <sheet name="羽咋郡七尾市鹿島郡" sheetId="6" r:id="rId6"/>
    <sheet name="輪島市鳳珠郡珠洲市" sheetId="7" r:id="rId7"/>
  </sheets>
  <definedNames>
    <definedName name="_xlnm.Print_Area" localSheetId="4">かほく河北羽咋市!$A$1:$AC$51</definedName>
    <definedName name="_xlnm.Print_Area" localSheetId="5">羽咋郡七尾市鹿島郡!$A$1:$AC$51</definedName>
    <definedName name="_xlnm.Print_Area" localSheetId="2">金沢野々市市!$A$1:$AC$51</definedName>
    <definedName name="_xlnm.Print_Area" localSheetId="1">石川県部数集計表!$A$1:$O$24</definedName>
    <definedName name="_xlnm.Print_Area" localSheetId="3">白山能美小松加賀市!$A$1:$AC$67</definedName>
    <definedName name="_xlnm.Print_Area" localSheetId="6">輪島市鳳珠郡珠洲市!$A$1:$AC$51</definedName>
    <definedName name="サイズ">#REF!</definedName>
    <definedName name="支払単価">#REF!</definedName>
    <definedName name="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2" l="1"/>
  <c r="M10" i="2"/>
  <c r="W39" i="3"/>
  <c r="D6" i="2" s="1"/>
  <c r="T49" i="7"/>
  <c r="C19" i="2" s="1"/>
  <c r="O19" i="2" s="1"/>
  <c r="AB35" i="7"/>
  <c r="E18" i="2"/>
  <c r="T35" i="7"/>
  <c r="A35" i="7" s="1"/>
  <c r="T20" i="7"/>
  <c r="C20" i="2"/>
  <c r="D20" i="7"/>
  <c r="G20" i="2"/>
  <c r="AB35" i="6"/>
  <c r="E16" i="2"/>
  <c r="AB49" i="6"/>
  <c r="E17" i="2"/>
  <c r="T49" i="6"/>
  <c r="D20" i="6"/>
  <c r="G15" i="2"/>
  <c r="T19" i="5"/>
  <c r="H34" i="5"/>
  <c r="I13" i="2"/>
  <c r="D34" i="5"/>
  <c r="G13" i="2"/>
  <c r="D19" i="5"/>
  <c r="G12" i="2"/>
  <c r="AB65" i="4"/>
  <c r="T65" i="4"/>
  <c r="C11" i="2"/>
  <c r="H56" i="4"/>
  <c r="D49" i="4"/>
  <c r="G10" i="2"/>
  <c r="AB34" i="4"/>
  <c r="E9" i="2"/>
  <c r="D34" i="4"/>
  <c r="G9" i="2"/>
  <c r="T24" i="4"/>
  <c r="C8" i="2"/>
  <c r="AB20" i="6"/>
  <c r="E15" i="2"/>
  <c r="D35" i="6"/>
  <c r="G16" i="2"/>
  <c r="AB19" i="5"/>
  <c r="E12" i="2"/>
  <c r="H24" i="4"/>
  <c r="I8" i="2"/>
  <c r="T48" i="3"/>
  <c r="C7" i="2"/>
  <c r="AB39" i="3"/>
  <c r="I6" i="2"/>
  <c r="L39" i="3"/>
  <c r="M6" i="2"/>
  <c r="D39" i="3"/>
  <c r="K6" i="2"/>
  <c r="D49" i="6"/>
  <c r="G17" i="2"/>
  <c r="AB34" i="5"/>
  <c r="E13" i="2"/>
  <c r="X39" i="3"/>
  <c r="E6" i="2"/>
  <c r="T39" i="3"/>
  <c r="C6" i="2"/>
  <c r="G12" i="7"/>
  <c r="H20" i="2"/>
  <c r="C20" i="7"/>
  <c r="F20" i="2" s="1"/>
  <c r="G20" i="7"/>
  <c r="J20" i="2"/>
  <c r="H20" i="7"/>
  <c r="K20" i="2"/>
  <c r="K20" i="7"/>
  <c r="L20" i="2"/>
  <c r="L20" i="7"/>
  <c r="M20" i="2"/>
  <c r="S20" i="7"/>
  <c r="AA20" i="7"/>
  <c r="D20" i="2" s="1"/>
  <c r="C35" i="7"/>
  <c r="F18" i="2"/>
  <c r="D35" i="7"/>
  <c r="G18" i="2"/>
  <c r="G35" i="7"/>
  <c r="H18" i="2"/>
  <c r="H35" i="7"/>
  <c r="I18" i="2"/>
  <c r="K35" i="7"/>
  <c r="L18" i="2"/>
  <c r="L35" i="7"/>
  <c r="M18" i="2"/>
  <c r="S35" i="7"/>
  <c r="AA35" i="7"/>
  <c r="D18" i="2" s="1"/>
  <c r="C49" i="7"/>
  <c r="F19" i="2"/>
  <c r="D49" i="7"/>
  <c r="G49" i="7"/>
  <c r="K49" i="7"/>
  <c r="L19" i="2"/>
  <c r="L49" i="7"/>
  <c r="M19" i="2"/>
  <c r="S49" i="7"/>
  <c r="B19" i="2" s="1"/>
  <c r="AA49" i="7"/>
  <c r="D19" i="2"/>
  <c r="W51" i="7"/>
  <c r="L3" i="6"/>
  <c r="C20" i="6"/>
  <c r="F15" i="2"/>
  <c r="G20" i="6"/>
  <c r="H15" i="2"/>
  <c r="K20" i="6"/>
  <c r="L15" i="2"/>
  <c r="L20" i="6"/>
  <c r="S20" i="6"/>
  <c r="B15" i="2" s="1"/>
  <c r="AA20" i="6"/>
  <c r="D15" i="2" s="1"/>
  <c r="C35" i="6"/>
  <c r="F16" i="2" s="1"/>
  <c r="G35" i="6"/>
  <c r="H16" i="2"/>
  <c r="H35" i="6"/>
  <c r="I16" i="2"/>
  <c r="K35" i="6"/>
  <c r="L16" i="2"/>
  <c r="L35" i="6"/>
  <c r="S35" i="6"/>
  <c r="AA35" i="6"/>
  <c r="D16" i="2" s="1"/>
  <c r="C49" i="6"/>
  <c r="F17" i="2"/>
  <c r="K49" i="6"/>
  <c r="L17" i="2"/>
  <c r="L49" i="6"/>
  <c r="M17" i="2"/>
  <c r="S49" i="6"/>
  <c r="B17" i="2" s="1"/>
  <c r="AA49" i="6"/>
  <c r="D17" i="2" s="1"/>
  <c r="W51" i="6"/>
  <c r="L3" i="5"/>
  <c r="C19" i="5"/>
  <c r="F12" i="2"/>
  <c r="K19" i="5"/>
  <c r="L12" i="2"/>
  <c r="L19" i="5"/>
  <c r="M12" i="2"/>
  <c r="S19" i="5"/>
  <c r="AA19" i="5"/>
  <c r="D12" i="2" s="1"/>
  <c r="C34" i="5"/>
  <c r="F13" i="2" s="1"/>
  <c r="G34" i="5"/>
  <c r="H13" i="2"/>
  <c r="K34" i="5"/>
  <c r="L13" i="2"/>
  <c r="L34" i="5"/>
  <c r="M13" i="2"/>
  <c r="S34" i="5"/>
  <c r="B13" i="2" s="1"/>
  <c r="AA34" i="5"/>
  <c r="D13" i="2" s="1"/>
  <c r="C49" i="5"/>
  <c r="F14" i="2"/>
  <c r="D49" i="5"/>
  <c r="G49" i="5"/>
  <c r="H14" i="2"/>
  <c r="K49" i="5"/>
  <c r="L14" i="2"/>
  <c r="L49" i="5"/>
  <c r="M14" i="2"/>
  <c r="S49" i="5"/>
  <c r="B14" i="2" s="1"/>
  <c r="AA49" i="5"/>
  <c r="D14" i="2"/>
  <c r="W51" i="5"/>
  <c r="L3" i="4"/>
  <c r="C24" i="4"/>
  <c r="F8" i="2"/>
  <c r="G24" i="4"/>
  <c r="H8" i="2"/>
  <c r="K24" i="4"/>
  <c r="L8" i="2"/>
  <c r="L24" i="4"/>
  <c r="S24" i="4"/>
  <c r="B8" i="2" s="1"/>
  <c r="AA24" i="4"/>
  <c r="D8" i="2" s="1"/>
  <c r="C34" i="4"/>
  <c r="F9" i="2"/>
  <c r="K34" i="4"/>
  <c r="L9" i="2"/>
  <c r="L34" i="4"/>
  <c r="M9" i="2"/>
  <c r="S34" i="4"/>
  <c r="B9" i="2" s="1"/>
  <c r="N9" i="2" s="1"/>
  <c r="AA34" i="4"/>
  <c r="D9" i="2"/>
  <c r="G40" i="4"/>
  <c r="H10" i="2"/>
  <c r="H40" i="4"/>
  <c r="I10" i="2"/>
  <c r="C49" i="4"/>
  <c r="F10" i="2" s="1"/>
  <c r="G49" i="4"/>
  <c r="J10" i="2"/>
  <c r="H49" i="4"/>
  <c r="K10" i="2"/>
  <c r="S49" i="4"/>
  <c r="B10" i="2" s="1"/>
  <c r="AA49" i="4"/>
  <c r="D10" i="2" s="1"/>
  <c r="G56" i="4"/>
  <c r="C65" i="4"/>
  <c r="F11" i="2"/>
  <c r="G65" i="4"/>
  <c r="J11" i="2"/>
  <c r="H65" i="4"/>
  <c r="M11" i="2"/>
  <c r="S65" i="4"/>
  <c r="B11" i="2" s="1"/>
  <c r="AA65" i="4"/>
  <c r="D11" i="2" s="1"/>
  <c r="W67" i="4"/>
  <c r="L2" i="3"/>
  <c r="C23" i="3"/>
  <c r="F6" i="2" s="1"/>
  <c r="C39" i="3"/>
  <c r="J6" i="2"/>
  <c r="K39" i="3"/>
  <c r="L6" i="2"/>
  <c r="S39" i="3"/>
  <c r="B6" i="2" s="1"/>
  <c r="AA39" i="3"/>
  <c r="H6" i="2"/>
  <c r="C48" i="3"/>
  <c r="F7" i="2"/>
  <c r="D48" i="3"/>
  <c r="K48" i="3"/>
  <c r="L7" i="2"/>
  <c r="L48" i="3"/>
  <c r="M7" i="2"/>
  <c r="S48" i="3"/>
  <c r="A49" i="3" s="1"/>
  <c r="W48" i="3"/>
  <c r="D7" i="2"/>
  <c r="X48" i="3"/>
  <c r="E7" i="2"/>
  <c r="AA48" i="3"/>
  <c r="H7" i="2"/>
  <c r="AB48" i="3"/>
  <c r="I7" i="2"/>
  <c r="W50" i="3"/>
  <c r="C54" i="3"/>
  <c r="D2" i="7"/>
  <c r="L2" i="7"/>
  <c r="T2" i="6"/>
  <c r="D3" i="3"/>
  <c r="L3" i="7"/>
  <c r="H11" i="2"/>
  <c r="L11" i="2"/>
  <c r="G19" i="2"/>
  <c r="M23" i="2"/>
  <c r="AB20" i="7"/>
  <c r="E20" i="2"/>
  <c r="H20" i="6"/>
  <c r="I15" i="2"/>
  <c r="AB49" i="5"/>
  <c r="E14" i="2"/>
  <c r="T49" i="5"/>
  <c r="C14" i="2"/>
  <c r="T49" i="4"/>
  <c r="C10" i="2"/>
  <c r="AB24" i="4"/>
  <c r="E8" i="2"/>
  <c r="AB49" i="7"/>
  <c r="E19" i="2"/>
  <c r="H12" i="7"/>
  <c r="I20" i="2"/>
  <c r="T35" i="6"/>
  <c r="C16" i="2" s="1"/>
  <c r="O16" i="2" s="1"/>
  <c r="T20" i="6"/>
  <c r="C15" i="2"/>
  <c r="A49" i="6"/>
  <c r="A19" i="5"/>
  <c r="H49" i="5"/>
  <c r="I14" i="2"/>
  <c r="T34" i="5"/>
  <c r="C13" i="2"/>
  <c r="O13" i="2"/>
  <c r="AB49" i="4"/>
  <c r="E10" i="2"/>
  <c r="T34" i="4"/>
  <c r="C9" i="2"/>
  <c r="O9" i="2"/>
  <c r="I11" i="2"/>
  <c r="D24" i="4"/>
  <c r="G8" i="2"/>
  <c r="D65" i="4"/>
  <c r="G11" i="2"/>
  <c r="C17" i="2"/>
  <c r="O17" i="2"/>
  <c r="G14" i="2"/>
  <c r="A48" i="3"/>
  <c r="G7" i="2"/>
  <c r="O7" i="2"/>
  <c r="H22" i="2"/>
  <c r="L22" i="2"/>
  <c r="J22" i="2"/>
  <c r="M16" i="2"/>
  <c r="M15" i="2"/>
  <c r="C12" i="2"/>
  <c r="K11" i="2"/>
  <c r="K22" i="2"/>
  <c r="E11" i="2"/>
  <c r="M8" i="2"/>
  <c r="T2" i="3"/>
  <c r="L2" i="4"/>
  <c r="L2" i="5"/>
  <c r="L2" i="6"/>
  <c r="D3" i="7"/>
  <c r="D2" i="4"/>
  <c r="D2" i="5"/>
  <c r="D2" i="6"/>
  <c r="D2" i="3"/>
  <c r="T2" i="7"/>
  <c r="L3" i="3"/>
  <c r="D3" i="4"/>
  <c r="D3" i="5"/>
  <c r="D3" i="6"/>
  <c r="T2" i="4"/>
  <c r="T2" i="5"/>
  <c r="A49" i="4"/>
  <c r="M22" i="2"/>
  <c r="O20" i="2"/>
  <c r="O10" i="2"/>
  <c r="A65" i="4"/>
  <c r="O8" i="2"/>
  <c r="A34" i="5"/>
  <c r="A34" i="4"/>
  <c r="A20" i="7"/>
  <c r="I22" i="2"/>
  <c r="A35" i="6"/>
  <c r="Y2" i="6" s="1"/>
  <c r="O15" i="2"/>
  <c r="A20" i="6"/>
  <c r="O14" i="2"/>
  <c r="A49" i="5"/>
  <c r="E22" i="2"/>
  <c r="A24" i="4"/>
  <c r="O12" i="2"/>
  <c r="O11" i="2"/>
  <c r="Y2" i="5"/>
  <c r="Y2" i="4"/>
  <c r="D23" i="3"/>
  <c r="A39" i="3"/>
  <c r="Y2" i="3"/>
  <c r="G6" i="2"/>
  <c r="O6" i="2"/>
  <c r="G22" i="2"/>
  <c r="A49" i="7" l="1"/>
  <c r="Y2" i="7"/>
  <c r="N17" i="2"/>
  <c r="N19" i="2"/>
  <c r="A36" i="7"/>
  <c r="A50" i="6"/>
  <c r="N15" i="2"/>
  <c r="A20" i="5"/>
  <c r="D22" i="2"/>
  <c r="A21" i="7"/>
  <c r="A36" i="6"/>
  <c r="N14" i="2"/>
  <c r="A50" i="5"/>
  <c r="N13" i="2"/>
  <c r="N11" i="2"/>
  <c r="F22" i="2"/>
  <c r="N8" i="2"/>
  <c r="N10" i="2"/>
  <c r="C18" i="2"/>
  <c r="A50" i="7"/>
  <c r="B18" i="2"/>
  <c r="N18" i="2" s="1"/>
  <c r="B20" i="2"/>
  <c r="N20" i="2" s="1"/>
  <c r="B16" i="2"/>
  <c r="N16" i="2" s="1"/>
  <c r="A21" i="6"/>
  <c r="A35" i="5"/>
  <c r="B12" i="2"/>
  <c r="N12" i="2" s="1"/>
  <c r="A66" i="4"/>
  <c r="A50" i="4"/>
  <c r="A35" i="4"/>
  <c r="A25" i="4"/>
  <c r="B7" i="2"/>
  <c r="N7" i="2" s="1"/>
  <c r="N6" i="2"/>
  <c r="A40" i="3"/>
  <c r="O18" i="2" l="1"/>
  <c r="C22" i="2"/>
  <c r="O22" i="2" s="1"/>
  <c r="B22" i="2"/>
  <c r="N22" i="2"/>
  <c r="Y1" i="6" l="1"/>
  <c r="Y1" i="5"/>
  <c r="Y1" i="3"/>
  <c r="Y1" i="4"/>
  <c r="Y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CWG009</author>
    <author>HKC11</author>
    <author>HKC112</author>
    <author>HKC01</author>
    <author>HKC119</author>
    <author>HKC102</author>
    <author>HKC118</author>
  </authors>
  <commentList>
    <comment ref="D2" authorId="0" shapeId="0" xr:uid="{8A796BC4-4817-4CC6-9645-69CE025B3ADB}">
      <text>
        <r>
          <rPr>
            <b/>
            <sz val="9"/>
            <color indexed="81"/>
            <rFont val="ＭＳ Ｐゴシック"/>
            <family val="3"/>
            <charset val="128"/>
          </rPr>
          <t>CWG009:</t>
        </r>
        <r>
          <rPr>
            <sz val="9"/>
            <color indexed="81"/>
            <rFont val="ＭＳ Ｐゴシック"/>
            <family val="3"/>
            <charset val="128"/>
          </rPr>
          <t xml:space="preserve">
部数集計表にて入力</t>
        </r>
      </text>
    </comment>
    <comment ref="L2" authorId="1" shapeId="0" xr:uid="{BEEA86A4-C04C-43B2-BA24-ADE57B97F308}">
      <text>
        <r>
          <rPr>
            <b/>
            <sz val="9"/>
            <color indexed="81"/>
            <rFont val="ＭＳ Ｐゴシック"/>
            <family val="3"/>
            <charset val="128"/>
          </rPr>
          <t>HKC11:</t>
        </r>
        <r>
          <rPr>
            <sz val="9"/>
            <color indexed="81"/>
            <rFont val="ＭＳ Ｐゴシック"/>
            <family val="3"/>
            <charset val="128"/>
          </rPr>
          <t xml:space="preserve">
部数集計表にて入力</t>
        </r>
      </text>
    </comment>
    <comment ref="D3" authorId="1" shapeId="0" xr:uid="{38B4AB49-CDAC-40D8-AF6D-5BCCFE7F48CA}">
      <text>
        <r>
          <rPr>
            <b/>
            <sz val="9"/>
            <color indexed="81"/>
            <rFont val="ＭＳ Ｐゴシック"/>
            <family val="3"/>
            <charset val="128"/>
          </rPr>
          <t>HKC11:</t>
        </r>
        <r>
          <rPr>
            <sz val="9"/>
            <color indexed="81"/>
            <rFont val="ＭＳ Ｐゴシック"/>
            <family val="3"/>
            <charset val="128"/>
          </rPr>
          <t xml:space="preserve">
部数集計表にて入力
</t>
        </r>
      </text>
    </comment>
    <comment ref="R8" authorId="2" shapeId="0" xr:uid="{E50DEB90-0666-4210-A253-0A2351883D02}">
      <text>
        <r>
          <rPr>
            <sz val="10"/>
            <color indexed="81"/>
            <rFont val="MS P ゴシック"/>
            <family val="3"/>
            <charset val="128"/>
          </rPr>
          <t xml:space="preserve">2019年12月
西金西部より分割→西金沢(新店)
</t>
        </r>
      </text>
    </comment>
    <comment ref="B9" authorId="3" shapeId="0" xr:uid="{567A6B05-E04B-4FA2-95C1-924443365DD9}">
      <text>
        <r>
          <rPr>
            <sz val="10"/>
            <color indexed="81"/>
            <rFont val="ＭＳ Ｐゴシック"/>
            <family val="3"/>
            <charset val="128"/>
          </rPr>
          <t>「金沢西口」と「駅西」が統合→「かなざわ駅西」に</t>
        </r>
      </text>
    </comment>
    <comment ref="N9" authorId="2" shapeId="0" xr:uid="{6757FD8F-2FB1-4FC6-BA35-02800FC1575E}">
      <text>
        <r>
          <rPr>
            <sz val="10"/>
            <color indexed="81"/>
            <rFont val="MS P ゴシック"/>
            <family val="3"/>
            <charset val="128"/>
          </rPr>
          <t xml:space="preserve">2020年12月
金沢西、金沢中央へ区域調整
</t>
        </r>
      </text>
    </comment>
    <comment ref="R10" authorId="2" shapeId="0" xr:uid="{36EF6144-60F4-4180-B3DF-3D066FDEEAAB}">
      <text>
        <r>
          <rPr>
            <sz val="10"/>
            <color indexed="81"/>
            <rFont val="MS P ゴシック"/>
            <family val="3"/>
            <charset val="128"/>
          </rPr>
          <t xml:space="preserve">2019年12月
西金西部(分割)→西金沢(新店)
</t>
        </r>
      </text>
    </comment>
    <comment ref="R11" authorId="2" shapeId="0" xr:uid="{8E739634-746C-47FC-8CA0-91C2C123ABDC}">
      <text>
        <r>
          <rPr>
            <sz val="10"/>
            <color indexed="81"/>
            <rFont val="MS P ゴシック"/>
            <family val="3"/>
            <charset val="128"/>
          </rPr>
          <t xml:space="preserve">2020年12月
西金沢へ一部区域移管
</t>
        </r>
      </text>
    </comment>
    <comment ref="V11" authorId="2" shapeId="0" xr:uid="{0D591A05-7E82-4F50-9639-0BFA5F048845}">
      <text>
        <r>
          <rPr>
            <sz val="10"/>
            <color indexed="81"/>
            <rFont val="MS P ゴシック"/>
            <family val="3"/>
            <charset val="128"/>
          </rPr>
          <t>2020年8月
森山から一部移行</t>
        </r>
      </text>
    </comment>
    <comment ref="N12" authorId="4" shapeId="0" xr:uid="{D728CD00-928D-422F-9E97-4F7E55587135}">
      <text>
        <r>
          <rPr>
            <b/>
            <sz val="9"/>
            <color indexed="81"/>
            <rFont val="MS P ゴシック"/>
            <family val="3"/>
            <charset val="128"/>
          </rPr>
          <t>HKC119:</t>
        </r>
        <r>
          <rPr>
            <sz val="9"/>
            <color indexed="81"/>
            <rFont val="MS P ゴシック"/>
            <family val="3"/>
            <charset val="128"/>
          </rPr>
          <t xml:space="preserve">
2022年9月　泉へ移管
</t>
        </r>
      </text>
    </comment>
    <comment ref="R12" authorId="2" shapeId="0" xr:uid="{0FDCB30E-1A97-4D74-857A-7311C4D82B71}">
      <text>
        <r>
          <rPr>
            <sz val="9"/>
            <color indexed="81"/>
            <rFont val="MS P ゴシック"/>
            <family val="3"/>
            <charset val="128"/>
          </rPr>
          <t xml:space="preserve">2019年12月
一部区域を「みどり」に移行
</t>
        </r>
      </text>
    </comment>
    <comment ref="N13" authorId="2" shapeId="0" xr:uid="{7BC7DA1D-F546-4A19-95FB-42F7B9613BB1}">
      <text>
        <r>
          <rPr>
            <b/>
            <sz val="10"/>
            <color indexed="81"/>
            <rFont val="MS P ゴシック"/>
            <family val="3"/>
            <charset val="128"/>
          </rPr>
          <t xml:space="preserve">2018年12月
金沢南と平和町（統合)→金沢南
</t>
        </r>
      </text>
    </comment>
    <comment ref="R13" authorId="2" shapeId="0" xr:uid="{7888008A-F42A-476F-A88D-E4C2DA12CA1F}">
      <text>
        <r>
          <rPr>
            <sz val="9"/>
            <color indexed="81"/>
            <rFont val="MS P ゴシック"/>
            <family val="3"/>
            <charset val="128"/>
          </rPr>
          <t>・2018年12月
　神田と西部統合→神田に</t>
        </r>
        <r>
          <rPr>
            <sz val="10"/>
            <color indexed="81"/>
            <rFont val="MS P ゴシック"/>
            <family val="3"/>
            <charset val="128"/>
          </rPr>
          <t xml:space="preserve">
</t>
        </r>
        <r>
          <rPr>
            <sz val="9"/>
            <color indexed="81"/>
            <rFont val="MS P ゴシック"/>
            <family val="3"/>
            <charset val="128"/>
          </rPr>
          <t>・2019年6月
　一部区域を「西部」(旧店復活)に移行
・2020年6月
　西部→神田へ統合</t>
        </r>
      </text>
    </comment>
    <comment ref="R14" authorId="3" shapeId="0" xr:uid="{D1780417-784C-41A8-B5D6-4A666E0B0D29}">
      <text>
        <r>
          <rPr>
            <sz val="9"/>
            <color indexed="81"/>
            <rFont val="ＭＳ Ｐゴシック"/>
            <family val="3"/>
            <charset val="128"/>
          </rPr>
          <t>2018年6月
・「西部」と「泉本町」でエリア調整
　「西部」の泉本町6丁目が「泉本町」へ
2020年6月
・神田へ統合</t>
        </r>
      </text>
    </comment>
    <comment ref="N15" authorId="4" shapeId="0" xr:uid="{3A85DC3F-177E-43C6-94FA-0D88C2E9C607}">
      <text>
        <r>
          <rPr>
            <b/>
            <sz val="9"/>
            <color indexed="81"/>
            <rFont val="MS P ゴシック"/>
            <family val="3"/>
            <charset val="128"/>
          </rPr>
          <t>HKC119:</t>
        </r>
        <r>
          <rPr>
            <sz val="9"/>
            <color indexed="81"/>
            <rFont val="MS P ゴシック"/>
            <family val="3"/>
            <charset val="128"/>
          </rPr>
          <t xml:space="preserve">
2022年9月　新堅町、城南が統合→菊川へ店名変更
</t>
        </r>
      </text>
    </comment>
    <comment ref="N16" authorId="2" shapeId="0" xr:uid="{96181551-3A1D-44C2-9C35-A49D410F3D5C}">
      <text>
        <r>
          <rPr>
            <b/>
            <sz val="10"/>
            <color indexed="81"/>
            <rFont val="MS P ゴシック"/>
            <family val="3"/>
            <charset val="128"/>
          </rPr>
          <t>2018年12月
小立野と笠舞(統合)→小立野</t>
        </r>
      </text>
    </comment>
    <comment ref="F17" authorId="2" shapeId="0" xr:uid="{6BBF87CF-EAB7-44F6-96C9-F3A339796CF1}">
      <text>
        <r>
          <rPr>
            <sz val="10"/>
            <color indexed="81"/>
            <rFont val="MS P ゴシック"/>
            <family val="3"/>
            <charset val="128"/>
          </rPr>
          <t>2020年12月廃店
北國扱いの日経へ
譲渡。詳細は2020年12月部数表参照</t>
        </r>
      </text>
    </comment>
    <comment ref="R17" authorId="3" shapeId="0" xr:uid="{F618E0EF-0DA3-4818-B9AD-F7F792EB0C5D}">
      <text>
        <r>
          <rPr>
            <sz val="9"/>
            <color indexed="81"/>
            <rFont val="ＭＳ Ｐゴシック"/>
            <family val="3"/>
            <charset val="128"/>
          </rPr>
          <t>2015年12月
みどりと西インターで区域調整</t>
        </r>
      </text>
    </comment>
    <comment ref="V17" authorId="2" shapeId="0" xr:uid="{814A76A1-27D9-49E4-B075-7F37CD4287BC}">
      <text>
        <r>
          <rPr>
            <sz val="10"/>
            <color indexed="81"/>
            <rFont val="MS P ゴシック"/>
            <family val="3"/>
            <charset val="128"/>
          </rPr>
          <t xml:space="preserve">2020年8月
森山から一部移行
</t>
        </r>
      </text>
    </comment>
    <comment ref="N18" authorId="2" shapeId="0" xr:uid="{B2A09C6B-A088-4822-B5F8-7BEADF76677D}">
      <text>
        <r>
          <rPr>
            <b/>
            <sz val="10"/>
            <color indexed="81"/>
            <rFont val="MS P ゴシック"/>
            <family val="3"/>
            <charset val="128"/>
          </rPr>
          <t>2018年12月
小立野と笠舞(統合)→小立野</t>
        </r>
        <r>
          <rPr>
            <sz val="10"/>
            <color indexed="81"/>
            <rFont val="MS P ゴシック"/>
            <family val="3"/>
            <charset val="128"/>
          </rPr>
          <t xml:space="preserve">
</t>
        </r>
      </text>
    </comment>
    <comment ref="V18" authorId="2" shapeId="0" xr:uid="{07E75088-B6D2-4287-85D0-1A8B27C4FA91}">
      <text>
        <r>
          <rPr>
            <sz val="10"/>
            <color indexed="81"/>
            <rFont val="MS P ゴシック"/>
            <family val="3"/>
            <charset val="128"/>
          </rPr>
          <t xml:space="preserve">2020年8月
森山から一部移行
</t>
        </r>
      </text>
    </comment>
    <comment ref="N19" authorId="3" shapeId="0" xr:uid="{5EE0B76E-6C15-43EF-BFE4-1FAF282FB70C}">
      <text>
        <r>
          <rPr>
            <sz val="9"/>
            <color indexed="81"/>
            <rFont val="ＭＳ Ｐゴシック"/>
            <family val="3"/>
            <charset val="128"/>
          </rPr>
          <t xml:space="preserve">2016年12月
「杜の里・旭町」と「田上」が統合し、「田上に」
2017年6月
「田上」と「東浅川」が統合し「金沢東」に
</t>
        </r>
      </text>
    </comment>
    <comment ref="V19" authorId="2" shapeId="0" xr:uid="{0D7F1CDE-E609-453D-8871-69C8D0B06DB4}">
      <text>
        <r>
          <rPr>
            <sz val="10"/>
            <color indexed="81"/>
            <rFont val="MS P ゴシック"/>
            <family val="3"/>
            <charset val="128"/>
          </rPr>
          <t xml:space="preserve">2021年6月
森本→森本東部へ一部区域移管
</t>
        </r>
      </text>
    </comment>
    <comment ref="N20" authorId="2" shapeId="0" xr:uid="{479438B1-4C2A-4D1A-A8A6-2FCDEA194CF7}">
      <text>
        <r>
          <rPr>
            <sz val="10"/>
            <color indexed="81"/>
            <rFont val="MS P ゴシック"/>
            <family val="3"/>
            <charset val="128"/>
          </rPr>
          <t xml:space="preserve">2019年6月
一部区域を「金沢東」「北部」に移行
</t>
        </r>
      </text>
    </comment>
    <comment ref="V20" authorId="4" shapeId="0" xr:uid="{297F0C10-1C92-422D-B675-3CBBD770DE43}">
      <text>
        <r>
          <rPr>
            <b/>
            <sz val="9"/>
            <color indexed="81"/>
            <rFont val="MS P ゴシック"/>
            <family val="3"/>
            <charset val="128"/>
          </rPr>
          <t>HKC119:</t>
        </r>
        <r>
          <rPr>
            <sz val="9"/>
            <color indexed="81"/>
            <rFont val="MS P ゴシック"/>
            <family val="3"/>
            <charset val="128"/>
          </rPr>
          <t xml:space="preserve">
2022年12月
森本へ移管</t>
        </r>
      </text>
    </comment>
    <comment ref="B21" authorId="3" shapeId="0" xr:uid="{CA6BA97B-A009-4291-ACAE-1DE76D6C8421}">
      <text>
        <r>
          <rPr>
            <sz val="11"/>
            <color indexed="81"/>
            <rFont val="ＭＳ Ｐゴシック"/>
            <family val="3"/>
            <charset val="128"/>
          </rPr>
          <t xml:space="preserve">「金沢森本」と「内灘」が統合し「金沢北」に
2021年12月～　金沢北／金沢市300枚、河北郡430枚
</t>
        </r>
      </text>
    </comment>
    <comment ref="N21" authorId="3" shapeId="0" xr:uid="{F2A8E640-6B73-4137-A0E6-6DB2CD600358}">
      <text>
        <r>
          <rPr>
            <sz val="9"/>
            <color indexed="81"/>
            <rFont val="ＭＳ Ｐゴシック"/>
            <family val="3"/>
            <charset val="128"/>
          </rPr>
          <t xml:space="preserve">・2017年6月
　「田上」と「東浅川」が統合「金沢東」に
・2019年6月
　一部区域を「湯涌」に移行
</t>
        </r>
      </text>
    </comment>
    <comment ref="V21" authorId="5" shapeId="0" xr:uid="{C6E41548-30BF-4880-9CAE-FC5381CF505D}">
      <text>
        <r>
          <rPr>
            <sz val="11"/>
            <color indexed="81"/>
            <rFont val="MS P ゴシック"/>
            <family val="3"/>
            <charset val="128"/>
          </rPr>
          <t>2024年6月廃店
※新神田城西（旧城西・店名変更）へ移管</t>
        </r>
      </text>
    </comment>
    <comment ref="N23" authorId="3" shapeId="0" xr:uid="{05CF4545-D251-47C7-BB79-7CA6B02B0AF1}">
      <text>
        <r>
          <rPr>
            <sz val="9"/>
            <color indexed="81"/>
            <rFont val="ＭＳ Ｐゴシック"/>
            <family val="3"/>
            <charset val="128"/>
          </rPr>
          <t xml:space="preserve">2017年6月
「東浅川」と「田上」が統合し「金沢東」に
</t>
        </r>
      </text>
    </comment>
    <comment ref="N24" authorId="2" shapeId="0" xr:uid="{A94CE95A-43E5-4935-887C-27B3A732496A}">
      <text>
        <r>
          <rPr>
            <sz val="11"/>
            <color indexed="81"/>
            <rFont val="MS P ゴシック"/>
            <family val="3"/>
            <charset val="128"/>
          </rPr>
          <t>2020年6月
森本東部へ統合</t>
        </r>
      </text>
    </comment>
    <comment ref="V24" authorId="5" shapeId="0" xr:uid="{C8344B2C-8D29-456C-82CF-33479C64D6FC}">
      <text>
        <r>
          <rPr>
            <sz val="11"/>
            <color indexed="81"/>
            <rFont val="MS P ゴシック"/>
            <family val="3"/>
            <charset val="128"/>
          </rPr>
          <t>2024年6月廃店</t>
        </r>
        <r>
          <rPr>
            <b/>
            <sz val="11"/>
            <color indexed="81"/>
            <rFont val="MS P ゴシック"/>
            <family val="3"/>
            <charset val="128"/>
          </rPr>
          <t xml:space="preserve">
</t>
        </r>
        <r>
          <rPr>
            <sz val="11"/>
            <color indexed="81"/>
            <rFont val="MS P ゴシック"/>
            <family val="3"/>
            <charset val="128"/>
          </rPr>
          <t>西金沢へ移管</t>
        </r>
      </text>
    </comment>
    <comment ref="N25" authorId="2" shapeId="0" xr:uid="{B7BBA3C3-D938-4EEC-B359-CFD929928C69}">
      <text>
        <r>
          <rPr>
            <sz val="9"/>
            <color indexed="81"/>
            <rFont val="MS P ゴシック"/>
            <family val="3"/>
            <charset val="128"/>
          </rPr>
          <t xml:space="preserve">2019年12月
湯涌→犀川と統合
</t>
        </r>
      </text>
    </comment>
    <comment ref="V25" authorId="3" shapeId="0" xr:uid="{69CA3B5B-B1E4-4CB1-B995-1D746DC0B7C9}">
      <text>
        <r>
          <rPr>
            <sz val="9"/>
            <color indexed="81"/>
            <rFont val="ＭＳ Ｐゴシック"/>
            <family val="3"/>
            <charset val="128"/>
          </rPr>
          <t xml:space="preserve">2017年6月
西金沢と西インター、上荒屋、米丸、新神田で区域調整
</t>
        </r>
        <r>
          <rPr>
            <sz val="10"/>
            <color indexed="81"/>
            <rFont val="ＭＳ Ｐゴシック"/>
            <family val="3"/>
            <charset val="128"/>
          </rPr>
          <t xml:space="preserve">・西インターへ260枚移行
・上荒屋へ240枚移行
・米丸へ70枚移行
・新神田へ270枚移行
2024年11月上荒屋へ一部区域統合
</t>
        </r>
      </text>
    </comment>
    <comment ref="N26" authorId="4" shapeId="0" xr:uid="{A1DFA22B-7900-41CE-BABB-81F695EDC13E}">
      <text>
        <r>
          <rPr>
            <b/>
            <sz val="9"/>
            <color indexed="81"/>
            <rFont val="MS P ゴシック"/>
            <family val="3"/>
            <charset val="128"/>
          </rPr>
          <t>HKC119:</t>
        </r>
        <r>
          <rPr>
            <sz val="9"/>
            <color indexed="81"/>
            <rFont val="MS P ゴシック"/>
            <family val="3"/>
            <charset val="128"/>
          </rPr>
          <t xml:space="preserve">
2022年12月
北部から浅野川へ店名変更</t>
        </r>
      </text>
    </comment>
    <comment ref="R26" authorId="3" shapeId="0" xr:uid="{C474EF04-E0C0-42F9-ADD4-7AEB67E651D3}">
      <text>
        <r>
          <rPr>
            <sz val="10"/>
            <color indexed="81"/>
            <rFont val="ＭＳ Ｐゴシック"/>
            <family val="3"/>
            <charset val="128"/>
          </rPr>
          <t>2017年6月
森本の一部エリア、木越団地へ移行</t>
        </r>
      </text>
    </comment>
    <comment ref="N28" authorId="6" shapeId="0" xr:uid="{60072C5E-6D91-4A73-BBE8-B6351E21BF1F}">
      <text>
        <r>
          <rPr>
            <b/>
            <sz val="9"/>
            <color indexed="81"/>
            <rFont val="MS P ゴシック"/>
            <family val="3"/>
            <charset val="128"/>
          </rPr>
          <t>2023.12月
廃店、小立野へ吸収</t>
        </r>
      </text>
    </comment>
    <comment ref="V28" authorId="4" shapeId="0" xr:uid="{EA6A8D0D-498E-495B-A211-81F5F82C6940}">
      <text>
        <r>
          <rPr>
            <sz val="10"/>
            <color indexed="81"/>
            <rFont val="MS P ゴシック"/>
            <family val="3"/>
            <charset val="128"/>
          </rPr>
          <t>2022年4月
「金沢泉野」→「泉野円光寺」に店名変更</t>
        </r>
      </text>
    </comment>
    <comment ref="B29" authorId="2" shapeId="0" xr:uid="{2DE0F85E-D93F-4D35-ABBD-D06FDC80D41B}">
      <text>
        <r>
          <rPr>
            <sz val="10"/>
            <color indexed="81"/>
            <rFont val="MS P ゴシック"/>
            <family val="3"/>
            <charset val="128"/>
          </rPr>
          <t xml:space="preserve">犀川→小立野、金沢南に分割
</t>
        </r>
      </text>
    </comment>
    <comment ref="V29" authorId="2" shapeId="0" xr:uid="{EB802E39-5702-4081-8110-C689ACBF5653}">
      <text>
        <r>
          <rPr>
            <sz val="10"/>
            <color indexed="81"/>
            <rFont val="MS P ゴシック"/>
            <family val="3"/>
            <charset val="128"/>
          </rPr>
          <t>2020年12月
円光寺と高尾台が統合し、円光寺高尾販売店に
2022年4月
「円光寺高尾」→「高尾台」に店名変更</t>
        </r>
      </text>
    </comment>
    <comment ref="V30" authorId="2" shapeId="0" xr:uid="{E72AFD1C-65FF-48EA-87DD-DCCDAEE34606}">
      <text>
        <r>
          <rPr>
            <sz val="10"/>
            <color indexed="81"/>
            <rFont val="MS P ゴシック"/>
            <family val="3"/>
            <charset val="128"/>
          </rPr>
          <t xml:space="preserve">2020年12月
円光寺と統合し
円光寺高尾販売店に
</t>
        </r>
      </text>
    </comment>
    <comment ref="B31" authorId="2" shapeId="0" xr:uid="{C3B272CE-07F8-47AC-88E5-28746FA87125}">
      <text>
        <r>
          <rPr>
            <sz val="10"/>
            <color indexed="81"/>
            <rFont val="MS P ゴシック"/>
            <family val="3"/>
            <charset val="128"/>
          </rPr>
          <t xml:space="preserve">2020年12月
廃店→北國扱い店へ譲渡
北國毎日　金沢中央、小立野、金沢東
若松、犀川販売店へ
</t>
        </r>
      </text>
    </comment>
    <comment ref="R31" authorId="4" shapeId="0" xr:uid="{A95006A6-2B92-498F-8F21-FD3CF671B704}">
      <text>
        <r>
          <rPr>
            <b/>
            <sz val="9"/>
            <color indexed="81"/>
            <rFont val="MS P ゴシック"/>
            <family val="3"/>
            <charset val="128"/>
          </rPr>
          <t>HKC119:</t>
        </r>
        <r>
          <rPr>
            <sz val="9"/>
            <color indexed="81"/>
            <rFont val="MS P ゴシック"/>
            <family val="3"/>
            <charset val="128"/>
          </rPr>
          <t xml:space="preserve">
2022年9月　千坂へ移管
</t>
        </r>
      </text>
    </comment>
    <comment ref="R32" authorId="3" shapeId="0" xr:uid="{ED139998-1976-4184-ACD6-FA1B55DEB8D9}">
      <text>
        <r>
          <rPr>
            <sz val="10"/>
            <color indexed="81"/>
            <rFont val="ＭＳ Ｐゴシック"/>
            <family val="3"/>
            <charset val="128"/>
          </rPr>
          <t xml:space="preserve">2017年6月
森本の一部エリア、木越団地へ移行
</t>
        </r>
      </text>
    </comment>
    <comment ref="N34" authorId="3" shapeId="0" xr:uid="{D922A7BC-CBF8-46C8-B6F9-DBB0CF1919DB}">
      <text>
        <r>
          <rPr>
            <sz val="9"/>
            <color indexed="81"/>
            <rFont val="ＭＳ Ｐゴシック"/>
            <family val="3"/>
            <charset val="128"/>
          </rPr>
          <t xml:space="preserve">28年6月～
円光寺・窪・三馬が統合し、伏見台に
</t>
        </r>
      </text>
    </comment>
    <comment ref="R34" authorId="2" shapeId="0" xr:uid="{60C08F51-036A-4D7B-A746-3471CAA14C4B}">
      <text>
        <r>
          <rPr>
            <sz val="10"/>
            <color indexed="81"/>
            <rFont val="MS P ゴシック"/>
            <family val="3"/>
            <charset val="128"/>
          </rPr>
          <t xml:space="preserve">2020年6月
俵販売店と統合
2022年9月
森本へ移管
</t>
        </r>
      </text>
    </comment>
    <comment ref="R35" authorId="4" shapeId="0" xr:uid="{85D65AB3-6EC3-44BD-8674-E9AD71C7298F}">
      <text>
        <r>
          <rPr>
            <b/>
            <sz val="9"/>
            <color indexed="81"/>
            <rFont val="MS P ゴシック"/>
            <family val="3"/>
            <charset val="128"/>
          </rPr>
          <t>HKC119:</t>
        </r>
        <r>
          <rPr>
            <sz val="9"/>
            <color indexed="81"/>
            <rFont val="MS P ゴシック"/>
            <family val="3"/>
            <charset val="128"/>
          </rPr>
          <t xml:space="preserve">
2022年6月　津幡南部へ移管</t>
        </r>
      </text>
    </comment>
    <comment ref="N41" authorId="3" shapeId="0" xr:uid="{3501EF88-0755-47DE-977D-5E2E8CC710B5}">
      <text>
        <r>
          <rPr>
            <sz val="9"/>
            <color indexed="81"/>
            <rFont val="ＭＳ Ｐゴシック"/>
            <family val="3"/>
            <charset val="128"/>
          </rPr>
          <t xml:space="preserve">2017年12月
「野々市」と「野々市北部」が統合→「野々市」に
</t>
        </r>
      </text>
    </comment>
    <comment ref="V41" authorId="4" shapeId="0" xr:uid="{61960A4C-9581-465F-99DF-613A6239356E}">
      <text>
        <r>
          <rPr>
            <sz val="9"/>
            <color indexed="81"/>
            <rFont val="MS P ゴシック"/>
            <family val="3"/>
            <charset val="128"/>
          </rPr>
          <t>2024年11月廃店
野々市白山、野々市東部、野々市押野へ分割移管</t>
        </r>
      </text>
    </comment>
    <comment ref="Z41" authorId="4" shapeId="0" xr:uid="{D975C29F-5445-4124-8D45-5A0E1FA4249B}">
      <text>
        <r>
          <rPr>
            <b/>
            <sz val="9"/>
            <color indexed="81"/>
            <rFont val="MS P ゴシック"/>
            <family val="3"/>
            <charset val="128"/>
          </rPr>
          <t>2023年11月
中日新聞へ移管</t>
        </r>
      </text>
    </comment>
    <comment ref="N42" authorId="3" shapeId="0" xr:uid="{CD601627-662D-4CC2-8E0A-877E6133BE50}">
      <text>
        <r>
          <rPr>
            <sz val="9"/>
            <color indexed="81"/>
            <rFont val="ＭＳ Ｐゴシック"/>
            <family val="3"/>
            <charset val="128"/>
          </rPr>
          <t>27年12月～
西金沢店名変更→野々市北部に</t>
        </r>
      </text>
    </comment>
    <comment ref="V42" authorId="4" shapeId="0" xr:uid="{93D64538-2AE1-411A-B031-09E8A6F52BDA}">
      <text>
        <r>
          <rPr>
            <sz val="9"/>
            <color indexed="81"/>
            <rFont val="MS P ゴシック"/>
            <family val="3"/>
            <charset val="128"/>
          </rPr>
          <t xml:space="preserve">2022年9月
野々市白山へ移管
</t>
        </r>
      </text>
    </comment>
    <comment ref="N43" authorId="6" shapeId="0" xr:uid="{2F261FFC-BC36-49D6-B699-1F8BC61FD9D7}">
      <text>
        <r>
          <rPr>
            <sz val="9"/>
            <color indexed="81"/>
            <rFont val="MS P ゴシック"/>
            <family val="3"/>
            <charset val="128"/>
          </rPr>
          <t>2023.12月
野々市東部は廃店し野々市、野々市西部、菅原（新店）へ移管　</t>
        </r>
      </text>
    </comment>
    <comment ref="V43" authorId="4" shapeId="0" xr:uid="{F3AA2D42-D328-4197-BF54-83E78972CC9A}">
      <text>
        <r>
          <rPr>
            <sz val="9"/>
            <color indexed="81"/>
            <rFont val="MS P ゴシック"/>
            <family val="3"/>
            <charset val="128"/>
          </rPr>
          <t xml:space="preserve">2022年9月
野々市南部から店名変更
</t>
        </r>
      </text>
    </comment>
    <comment ref="N45" authorId="3" shapeId="0" xr:uid="{AD8C99C5-34DC-48EA-9129-45BFADF2D816}">
      <text>
        <r>
          <rPr>
            <sz val="10"/>
            <color indexed="81"/>
            <rFont val="ＭＳ Ｐゴシック"/>
            <family val="3"/>
            <charset val="128"/>
          </rPr>
          <t>2017年6月
野々市南部の一部エリア、野々市東部へ移行</t>
        </r>
      </text>
    </comment>
    <comment ref="N47" authorId="4" shapeId="0" xr:uid="{AE82AD06-9960-45D9-BF09-020DC58AFD96}">
      <text>
        <r>
          <rPr>
            <b/>
            <sz val="9"/>
            <color indexed="81"/>
            <rFont val="MS P ゴシック"/>
            <family val="3"/>
            <charset val="128"/>
          </rPr>
          <t>HKC119:</t>
        </r>
        <r>
          <rPr>
            <sz val="9"/>
            <color indexed="81"/>
            <rFont val="MS P ゴシック"/>
            <family val="3"/>
            <charset val="128"/>
          </rPr>
          <t xml:space="preserve">
2022年9月　
野々市南部へ移管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CWG009</author>
    <author>HKC11</author>
    <author>HKC102</author>
    <author>HKC01</author>
    <author>HKC112</author>
    <author>HKC119</author>
  </authors>
  <commentList>
    <comment ref="D2" authorId="0" shapeId="0" xr:uid="{6E72B1F3-911E-4ECA-B8E2-304F906A00BD}">
      <text>
        <r>
          <rPr>
            <b/>
            <sz val="9"/>
            <color indexed="81"/>
            <rFont val="ＭＳ Ｐゴシック"/>
            <family val="3"/>
            <charset val="128"/>
          </rPr>
          <t>CWG009:</t>
        </r>
        <r>
          <rPr>
            <sz val="9"/>
            <color indexed="81"/>
            <rFont val="ＭＳ Ｐゴシック"/>
            <family val="3"/>
            <charset val="128"/>
          </rPr>
          <t xml:space="preserve">
部数集計表にて入力</t>
        </r>
      </text>
    </comment>
    <comment ref="L2" authorId="1" shapeId="0" xr:uid="{FD13A10D-17A4-40BD-86C7-0C4E320033D3}">
      <text>
        <r>
          <rPr>
            <b/>
            <sz val="9"/>
            <color indexed="81"/>
            <rFont val="ＭＳ Ｐゴシック"/>
            <family val="3"/>
            <charset val="128"/>
          </rPr>
          <t>HKC11:</t>
        </r>
        <r>
          <rPr>
            <sz val="9"/>
            <color indexed="81"/>
            <rFont val="ＭＳ Ｐゴシック"/>
            <family val="3"/>
            <charset val="128"/>
          </rPr>
          <t xml:space="preserve">
部数集計表にて入力</t>
        </r>
      </text>
    </comment>
    <comment ref="D3" authorId="1" shapeId="0" xr:uid="{36EFE462-DD66-47CF-B95A-F11ACDD431B3}">
      <text>
        <r>
          <rPr>
            <b/>
            <sz val="9"/>
            <color indexed="81"/>
            <rFont val="ＭＳ Ｐゴシック"/>
            <family val="3"/>
            <charset val="128"/>
          </rPr>
          <t>HKC11:</t>
        </r>
        <r>
          <rPr>
            <sz val="9"/>
            <color indexed="81"/>
            <rFont val="ＭＳ Ｐゴシック"/>
            <family val="3"/>
            <charset val="128"/>
          </rPr>
          <t xml:space="preserve">
部数集計表にて入力
</t>
        </r>
      </text>
    </comment>
    <comment ref="N8" authorId="2" shapeId="0" xr:uid="{E8739080-495D-4652-9CF2-4A5C976ACBAF}">
      <text>
        <r>
          <rPr>
            <sz val="11"/>
            <color indexed="81"/>
            <rFont val="MS P ゴシック"/>
            <family val="3"/>
            <charset val="128"/>
          </rPr>
          <t xml:space="preserve">2024年5月廃店
松任へ移管
</t>
        </r>
      </text>
    </comment>
    <comment ref="V8" authorId="3" shapeId="0" xr:uid="{AA5C681F-AE58-4983-8BBB-7E915F724D5D}">
      <text>
        <r>
          <rPr>
            <sz val="9"/>
            <color indexed="81"/>
            <rFont val="ＭＳ Ｐゴシック"/>
            <family val="3"/>
            <charset val="128"/>
          </rPr>
          <t xml:space="preserve">「松任北部」と「千代野」が合併し「松任千代野」に
</t>
        </r>
      </text>
    </comment>
    <comment ref="Z14" authorId="4" shapeId="0" xr:uid="{54494C9B-D54C-40D4-888D-120866DF643F}">
      <text>
        <r>
          <rPr>
            <sz val="10"/>
            <color indexed="81"/>
            <rFont val="MS P ゴシック"/>
            <family val="3"/>
            <charset val="128"/>
          </rPr>
          <t xml:space="preserve">2020年9月
廃店→尾口に
</t>
        </r>
      </text>
    </comment>
    <comment ref="Z15" authorId="4" shapeId="0" xr:uid="{62163F16-2E75-4CB5-A0F2-A67E0806952D}">
      <text>
        <r>
          <rPr>
            <sz val="10"/>
            <color indexed="81"/>
            <rFont val="MS P ゴシック"/>
            <family val="3"/>
            <charset val="128"/>
          </rPr>
          <t xml:space="preserve">2020年9月
廃店→尾口に
</t>
        </r>
      </text>
    </comment>
    <comment ref="Z17" authorId="4" shapeId="0" xr:uid="{2A06EF39-979C-4C66-A3B1-48818746E857}">
      <text>
        <r>
          <rPr>
            <sz val="10"/>
            <color indexed="81"/>
            <rFont val="MS P ゴシック"/>
            <family val="3"/>
            <charset val="128"/>
          </rPr>
          <t xml:space="preserve">2020年9月
新設(新区域)
</t>
        </r>
      </text>
    </comment>
    <comment ref="Z18" authorId="4" shapeId="0" xr:uid="{6BCD6394-4539-4D41-B686-DE6992BE80E8}">
      <text>
        <r>
          <rPr>
            <sz val="10"/>
            <color indexed="81"/>
            <rFont val="MS P ゴシック"/>
            <family val="3"/>
            <charset val="128"/>
          </rPr>
          <t xml:space="preserve">2020年9月
三ツ屋野、一里野　廃店
尾口(新設)に
</t>
        </r>
      </text>
    </comment>
    <comment ref="R26" authorId="3" shapeId="0" xr:uid="{280915E4-CD76-40FE-A499-3A5268CD9EE3}">
      <text>
        <r>
          <rPr>
            <sz val="9"/>
            <color indexed="81"/>
            <rFont val="ＭＳ Ｐゴシック"/>
            <family val="3"/>
            <charset val="128"/>
          </rPr>
          <t xml:space="preserve">2015年6月
「久常」→「手取」に店名変更
</t>
        </r>
      </text>
    </comment>
    <comment ref="V27" authorId="3" shapeId="0" xr:uid="{DCCCD5CC-27E5-4AA6-9E7F-82EFC64C8FE2}">
      <text>
        <r>
          <rPr>
            <sz val="11"/>
            <color indexed="81"/>
            <rFont val="ＭＳ Ｐゴシック"/>
            <family val="3"/>
            <charset val="128"/>
          </rPr>
          <t xml:space="preserve">2018年6月～
寺井東部が寺井に統合
</t>
        </r>
      </text>
    </comment>
    <comment ref="N28" authorId="3" shapeId="0" xr:uid="{5B36A7E6-1950-4E22-9AC3-44144886F22D}">
      <text>
        <r>
          <rPr>
            <sz val="9"/>
            <color indexed="81"/>
            <rFont val="ＭＳ Ｐゴシック"/>
            <family val="3"/>
            <charset val="128"/>
          </rPr>
          <t xml:space="preserve">
2017年6月
「根上南部」と「根上」が統合「根上南部」に
</t>
        </r>
      </text>
    </comment>
    <comment ref="N29" authorId="3" shapeId="0" xr:uid="{708FE579-925B-4D07-94A5-0203EDFB7CC7}">
      <text>
        <r>
          <rPr>
            <sz val="9"/>
            <color indexed="81"/>
            <rFont val="ＭＳ Ｐゴシック"/>
            <family val="3"/>
            <charset val="128"/>
          </rPr>
          <t xml:space="preserve">2017年6月
「本寺井」と「寺井東部」が統合「本寺井」に
</t>
        </r>
      </text>
    </comment>
    <comment ref="R29" authorId="2" shapeId="0" xr:uid="{93AA7D1B-E26A-4D5D-915A-D95D1C0A63E3}">
      <text>
        <r>
          <rPr>
            <sz val="11"/>
            <color indexed="81"/>
            <rFont val="MS P ゴシック"/>
            <family val="3"/>
            <charset val="128"/>
          </rPr>
          <t xml:space="preserve">2024年5月廃店
辰口へ移管
</t>
        </r>
      </text>
    </comment>
    <comment ref="N36" authorId="4" shapeId="0" xr:uid="{80954D6F-3CFB-4162-A169-18AB013DBC48}">
      <text>
        <r>
          <rPr>
            <sz val="9"/>
            <color indexed="81"/>
            <rFont val="MS P ゴシック"/>
            <family val="3"/>
            <charset val="128"/>
          </rPr>
          <t xml:space="preserve">2019年12月
一部区域を「小松北」に移行
</t>
        </r>
      </text>
    </comment>
    <comment ref="R36" authorId="5" shapeId="0" xr:uid="{D6510004-85AB-4255-A98A-399A2CDDBB96}">
      <text>
        <r>
          <rPr>
            <b/>
            <sz val="9"/>
            <color indexed="81"/>
            <rFont val="MS P ゴシック"/>
            <family val="3"/>
            <charset val="128"/>
          </rPr>
          <t>HKC119:</t>
        </r>
        <r>
          <rPr>
            <sz val="9"/>
            <color indexed="81"/>
            <rFont val="MS P ゴシック"/>
            <family val="3"/>
            <charset val="128"/>
          </rPr>
          <t xml:space="preserve">
2022年12月
小松へ移管
</t>
        </r>
      </text>
    </comment>
    <comment ref="V36" authorId="4" shapeId="0" xr:uid="{2046235B-135D-4D2A-8BBF-E2539F00744D}">
      <text>
        <r>
          <rPr>
            <sz val="9"/>
            <color indexed="81"/>
            <rFont val="MS P ゴシック"/>
            <family val="3"/>
            <charset val="128"/>
          </rPr>
          <t>2019年12月
「小松中央」「苗代」「中海」に分割</t>
        </r>
      </text>
    </comment>
    <comment ref="V37" authorId="3" shapeId="0" xr:uid="{D8B73AF1-58B4-4AA4-81FA-871D1C8C6E4A}">
      <text>
        <r>
          <rPr>
            <sz val="9"/>
            <color indexed="81"/>
            <rFont val="ＭＳ Ｐゴシック"/>
            <family val="3"/>
            <charset val="128"/>
          </rPr>
          <t xml:space="preserve">「松任北部」と「千代野」が合併し「松任千代野」に
</t>
        </r>
      </text>
    </comment>
    <comment ref="Z37" authorId="3" shapeId="0" xr:uid="{6A6FC896-BD73-44DB-9955-DAE22B790D9F}">
      <text>
        <r>
          <rPr>
            <sz val="9"/>
            <color indexed="81"/>
            <rFont val="ＭＳ Ｐゴシック"/>
            <family val="3"/>
            <charset val="128"/>
          </rPr>
          <t>2016年12月
・店名変更「軽海」→「中海」
2017年6月
・中海と苗代で区域調整
　中海→苗代へ180枚移行</t>
        </r>
      </text>
    </comment>
    <comment ref="R38" authorId="5" shapeId="0" xr:uid="{C3A4829C-3A5F-4449-A553-EEA0F46C0D26}">
      <text>
        <r>
          <rPr>
            <b/>
            <sz val="9"/>
            <color indexed="81"/>
            <rFont val="MS P ゴシック"/>
            <family val="3"/>
            <charset val="128"/>
          </rPr>
          <t>HKC119:</t>
        </r>
        <r>
          <rPr>
            <sz val="9"/>
            <color indexed="81"/>
            <rFont val="MS P ゴシック"/>
            <family val="3"/>
            <charset val="128"/>
          </rPr>
          <t xml:space="preserve">
2022年12月
小松へ移管</t>
        </r>
      </text>
    </comment>
    <comment ref="V38" authorId="3" shapeId="0" xr:uid="{C3E31698-62F2-4237-86ED-130A252C622D}">
      <text>
        <r>
          <rPr>
            <sz val="9"/>
            <color indexed="81"/>
            <rFont val="ＭＳ Ｐゴシック"/>
            <family val="3"/>
            <charset val="128"/>
          </rPr>
          <t xml:space="preserve">
2018年6月～
・「寺井東部」の一部区域(小松市八里台、上八里、下八里、河田町の一部)を「小松東部」に移動
2022年6月～
苗代、中海、寺井に分割</t>
        </r>
      </text>
    </comment>
    <comment ref="Z38" authorId="3" shapeId="0" xr:uid="{E3C6F46D-FCD3-477C-869E-4627D343270A}">
      <text>
        <r>
          <rPr>
            <sz val="9"/>
            <color indexed="81"/>
            <rFont val="ＭＳ Ｐゴシック"/>
            <family val="3"/>
            <charset val="128"/>
          </rPr>
          <t xml:space="preserve">2017年6月
区域調整
中海→苗代へ180枚移行
</t>
        </r>
      </text>
    </comment>
    <comment ref="B39" authorId="4" shapeId="0" xr:uid="{5B9E6EF9-9A99-4939-83FF-10BB48585FC1}">
      <text>
        <r>
          <rPr>
            <sz val="10"/>
            <color indexed="81"/>
            <rFont val="MS P ゴシック"/>
            <family val="3"/>
            <charset val="128"/>
          </rPr>
          <t>小松東部が小松南部に合併</t>
        </r>
      </text>
    </comment>
    <comment ref="R39" authorId="5" shapeId="0" xr:uid="{1C28149B-8C78-48F1-A418-0B30A770944E}">
      <text>
        <r>
          <rPr>
            <b/>
            <sz val="9"/>
            <color indexed="81"/>
            <rFont val="MS P ゴシック"/>
            <family val="3"/>
            <charset val="128"/>
          </rPr>
          <t>HKC119:</t>
        </r>
        <r>
          <rPr>
            <sz val="9"/>
            <color indexed="81"/>
            <rFont val="MS P ゴシック"/>
            <family val="3"/>
            <charset val="128"/>
          </rPr>
          <t xml:space="preserve">
2022年12月
粟津駅前・粟津温泉・那谷は廃店し小松南（店名変更）へ移管</t>
        </r>
      </text>
    </comment>
    <comment ref="Z40" authorId="4" shapeId="0" xr:uid="{3794AFC4-D47C-4779-821B-91A61D0ABEB5}">
      <text>
        <r>
          <rPr>
            <sz val="9"/>
            <color indexed="81"/>
            <rFont val="MS P ゴシック"/>
            <family val="3"/>
            <charset val="128"/>
          </rPr>
          <t xml:space="preserve">2019年12月
「粟津東」と「那谷寺」合併
</t>
        </r>
      </text>
    </comment>
    <comment ref="N41" authorId="5" shapeId="0" xr:uid="{94320294-1EF7-40FA-9D43-647B610660B4}">
      <text>
        <r>
          <rPr>
            <b/>
            <sz val="9"/>
            <color indexed="81"/>
            <rFont val="MS P ゴシック"/>
            <family val="3"/>
            <charset val="128"/>
          </rPr>
          <t>HKC119:</t>
        </r>
        <r>
          <rPr>
            <sz val="9"/>
            <color indexed="81"/>
            <rFont val="MS P ゴシック"/>
            <family val="3"/>
            <charset val="128"/>
          </rPr>
          <t xml:space="preserve">
2022年12月
小松北へ移管</t>
        </r>
      </text>
    </comment>
    <comment ref="R41" authorId="5" shapeId="0" xr:uid="{88446DD0-E955-4523-A8E4-BEFFFCBDBD0B}">
      <text>
        <r>
          <rPr>
            <b/>
            <sz val="9"/>
            <color indexed="81"/>
            <rFont val="MS P ゴシック"/>
            <family val="3"/>
            <charset val="128"/>
          </rPr>
          <t>HKC119:</t>
        </r>
        <r>
          <rPr>
            <sz val="9"/>
            <color indexed="81"/>
            <rFont val="MS P ゴシック"/>
            <family val="3"/>
            <charset val="128"/>
          </rPr>
          <t xml:space="preserve">
2022年12月
粟津駅前・粟津温泉・那谷は廃店し小松南（店名変更）へ移管</t>
        </r>
      </text>
    </comment>
    <comment ref="Z41" authorId="3" shapeId="0" xr:uid="{8DB4BE0E-2153-48E3-B1C0-B70336E69CFD}">
      <text>
        <r>
          <rPr>
            <sz val="10"/>
            <color indexed="81"/>
            <rFont val="ＭＳ Ｐゴシック"/>
            <family val="3"/>
            <charset val="128"/>
          </rPr>
          <t xml:space="preserve">店名変更28年6月～
小松南部→符津に
</t>
        </r>
      </text>
    </comment>
    <comment ref="N42" authorId="4" shapeId="0" xr:uid="{4F5140BC-F8F8-4750-AF76-46A15DC87663}">
      <text>
        <r>
          <rPr>
            <sz val="9"/>
            <color indexed="81"/>
            <rFont val="MS P ゴシック"/>
            <family val="3"/>
            <charset val="128"/>
          </rPr>
          <t xml:space="preserve">2019年12月
軽海(分割)→中海
</t>
        </r>
      </text>
    </comment>
    <comment ref="R42" authorId="5" shapeId="0" xr:uid="{BEDA1198-3B83-4114-BACF-BBD017040AAA}">
      <text>
        <r>
          <rPr>
            <b/>
            <sz val="9"/>
            <color indexed="81"/>
            <rFont val="MS P ゴシック"/>
            <family val="3"/>
            <charset val="128"/>
          </rPr>
          <t>HKC119:</t>
        </r>
        <r>
          <rPr>
            <sz val="9"/>
            <color indexed="81"/>
            <rFont val="MS P ゴシック"/>
            <family val="3"/>
            <charset val="128"/>
          </rPr>
          <t xml:space="preserve">
2022年12月
粟津駅前・粟津温泉・那谷は廃店し小松南（店名変更）へ移管</t>
        </r>
      </text>
    </comment>
    <comment ref="Z51" authorId="5" shapeId="0" xr:uid="{97624198-0AA5-4A8E-BCB8-276F30B54FFB}">
      <text>
        <r>
          <rPr>
            <b/>
            <sz val="9"/>
            <color indexed="81"/>
            <rFont val="MS P ゴシック"/>
            <family val="3"/>
            <charset val="128"/>
          </rPr>
          <t xml:space="preserve">2023年2月
動橋から動橋片山津へ店名変更
</t>
        </r>
      </text>
    </comment>
    <comment ref="N52" authorId="3" shapeId="0" xr:uid="{6595951C-0DAF-4CAE-987F-38E47E623B4A}">
      <text>
        <r>
          <rPr>
            <sz val="9"/>
            <color indexed="81"/>
            <rFont val="ＭＳ Ｐゴシック"/>
            <family val="3"/>
            <charset val="128"/>
          </rPr>
          <t>2014年5月
加賀と加賀中央で区域調整
2022年12月
加賀→加賀作見へ店名変更</t>
        </r>
      </text>
    </comment>
    <comment ref="Z52" authorId="5" shapeId="0" xr:uid="{1A2AAF93-5D1C-4C30-8D8D-ADD17A43CA04}">
      <text>
        <r>
          <rPr>
            <b/>
            <sz val="9"/>
            <color indexed="81"/>
            <rFont val="MS P ゴシック"/>
            <family val="3"/>
            <charset val="128"/>
          </rPr>
          <t>2023年2月
加賀中央・動橋片山津へ分割統合</t>
        </r>
      </text>
    </comment>
    <comment ref="B54" authorId="4" shapeId="0" xr:uid="{2C5A66E7-ED41-4B30-B928-290D8C6B898F}">
      <text>
        <r>
          <rPr>
            <sz val="10"/>
            <color indexed="81"/>
            <rFont val="MS P ゴシック"/>
            <family val="3"/>
            <charset val="128"/>
          </rPr>
          <t xml:space="preserve">
店名変更「河南」→「山代南部」</t>
        </r>
      </text>
    </comment>
    <comment ref="N54" authorId="5" shapeId="0" xr:uid="{58622CF4-2CC6-46F4-A375-F224D5357BBE}">
      <text>
        <r>
          <rPr>
            <b/>
            <sz val="9"/>
            <color indexed="81"/>
            <rFont val="MS P ゴシック"/>
            <family val="3"/>
            <charset val="128"/>
          </rPr>
          <t xml:space="preserve">2023年6月
大聖寺へ移管
</t>
        </r>
      </text>
    </comment>
    <comment ref="N55" authorId="4" shapeId="0" xr:uid="{05F311C7-D5F5-4B6C-A7E4-0462D22EF515}">
      <text>
        <r>
          <rPr>
            <b/>
            <sz val="10"/>
            <color indexed="81"/>
            <rFont val="MS P ゴシック"/>
            <family val="3"/>
            <charset val="128"/>
          </rPr>
          <t>2018年12月
橋立、片野、黒崎、加賀中央(統合)→加賀中央</t>
        </r>
        <r>
          <rPr>
            <sz val="10"/>
            <color indexed="81"/>
            <rFont val="MS P ゴシック"/>
            <family val="3"/>
            <charset val="128"/>
          </rPr>
          <t xml:space="preserve">
</t>
        </r>
      </text>
    </comment>
    <comment ref="R55" authorId="3" shapeId="0" xr:uid="{0A14366B-5EC2-4309-A9D3-53D8176FE6EE}">
      <text>
        <r>
          <rPr>
            <sz val="9"/>
            <color indexed="81"/>
            <rFont val="ＭＳ Ｐゴシック"/>
            <family val="3"/>
            <charset val="128"/>
          </rPr>
          <t xml:space="preserve">2016年12月
・「河南」と「山代南部」が統合し、「山代南部」に
</t>
        </r>
      </text>
    </comment>
    <comment ref="V56" authorId="3" shapeId="0" xr:uid="{ECCC3889-8B17-4BA3-AEC2-A912D5B286FB}">
      <text>
        <r>
          <rPr>
            <sz val="9"/>
            <color indexed="81"/>
            <rFont val="ＭＳ Ｐゴシック"/>
            <family val="3"/>
            <charset val="128"/>
          </rPr>
          <t xml:space="preserve">「北浜」と「作見」が合併し「加賀中央」に
</t>
        </r>
      </text>
    </comment>
    <comment ref="Z56" authorId="5" shapeId="0" xr:uid="{AE982B0C-647F-4718-9882-A744BC14E36C}">
      <text>
        <r>
          <rPr>
            <b/>
            <sz val="9"/>
            <color indexed="81"/>
            <rFont val="MS P ゴシック"/>
            <family val="3"/>
            <charset val="128"/>
          </rPr>
          <t>2023年7月
山代・山中へ分割統合</t>
        </r>
      </text>
    </comment>
    <comment ref="R57" authorId="5" shapeId="0" xr:uid="{631A07C0-6B7E-4733-A662-36E527651488}">
      <text>
        <r>
          <rPr>
            <b/>
            <sz val="9"/>
            <color indexed="81"/>
            <rFont val="MS P ゴシック"/>
            <family val="3"/>
            <charset val="128"/>
          </rPr>
          <t>HKC119:</t>
        </r>
        <r>
          <rPr>
            <sz val="9"/>
            <color indexed="81"/>
            <rFont val="MS P ゴシック"/>
            <family val="3"/>
            <charset val="128"/>
          </rPr>
          <t xml:space="preserve">
2022年12月
山代東部は廃店し山代へ統合</t>
        </r>
      </text>
    </comment>
    <comment ref="N59" authorId="5" shapeId="0" xr:uid="{D0B7F2B2-8C19-4D56-BD8A-35AAE83440DD}">
      <text>
        <r>
          <rPr>
            <b/>
            <sz val="9"/>
            <color indexed="81"/>
            <rFont val="MS P ゴシック"/>
            <family val="3"/>
            <charset val="128"/>
          </rPr>
          <t>HKC119:</t>
        </r>
        <r>
          <rPr>
            <sz val="9"/>
            <color indexed="81"/>
            <rFont val="MS P ゴシック"/>
            <family val="3"/>
            <charset val="128"/>
          </rPr>
          <t xml:space="preserve">
2022年12月
加賀へ統合</t>
        </r>
      </text>
    </comment>
    <comment ref="R59" authorId="4" shapeId="0" xr:uid="{8DC92918-B894-4159-B863-262731B1C97F}">
      <text>
        <r>
          <rPr>
            <sz val="10"/>
            <color indexed="81"/>
            <rFont val="MS P ゴシック"/>
            <family val="3"/>
            <charset val="128"/>
          </rPr>
          <t xml:space="preserve">2019年12月
「山中」「東谷」統合→「山中」に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CWG009</author>
    <author>HKC11</author>
    <author>HKC01</author>
    <author>HKC119</author>
    <author>HKC112</author>
  </authors>
  <commentList>
    <comment ref="D2" authorId="0" shapeId="0" xr:uid="{F3013649-EDFE-4039-91BF-12B164CDB1CF}">
      <text>
        <r>
          <rPr>
            <b/>
            <sz val="9"/>
            <color indexed="81"/>
            <rFont val="ＭＳ Ｐゴシック"/>
            <family val="3"/>
            <charset val="128"/>
          </rPr>
          <t>CWG009:</t>
        </r>
        <r>
          <rPr>
            <sz val="9"/>
            <color indexed="81"/>
            <rFont val="ＭＳ Ｐゴシック"/>
            <family val="3"/>
            <charset val="128"/>
          </rPr>
          <t xml:space="preserve">
部数集計表にて入力</t>
        </r>
      </text>
    </comment>
    <comment ref="L2" authorId="1" shapeId="0" xr:uid="{5232EF0F-1295-4C77-8BA7-AC2CB37409BA}">
      <text>
        <r>
          <rPr>
            <b/>
            <sz val="9"/>
            <color indexed="81"/>
            <rFont val="ＭＳ Ｐゴシック"/>
            <family val="3"/>
            <charset val="128"/>
          </rPr>
          <t>HKC11:</t>
        </r>
        <r>
          <rPr>
            <sz val="9"/>
            <color indexed="81"/>
            <rFont val="ＭＳ Ｐゴシック"/>
            <family val="3"/>
            <charset val="128"/>
          </rPr>
          <t xml:space="preserve">
部数集計表にて入力</t>
        </r>
      </text>
    </comment>
    <comment ref="D3" authorId="1" shapeId="0" xr:uid="{3C97AC12-7DAC-4754-83C7-7B9A41F86F28}">
      <text>
        <r>
          <rPr>
            <b/>
            <sz val="9"/>
            <color indexed="81"/>
            <rFont val="ＭＳ Ｐゴシック"/>
            <family val="3"/>
            <charset val="128"/>
          </rPr>
          <t>HKC11:</t>
        </r>
        <r>
          <rPr>
            <sz val="9"/>
            <color indexed="81"/>
            <rFont val="ＭＳ Ｐゴシック"/>
            <family val="3"/>
            <charset val="128"/>
          </rPr>
          <t xml:space="preserve">
部数集計表にて入力
</t>
        </r>
      </text>
    </comment>
    <comment ref="N7" authorId="2" shapeId="0" xr:uid="{6BEF6051-474B-4CE6-90E2-60D6A02C4F9E}">
      <text>
        <r>
          <rPr>
            <sz val="9"/>
            <color indexed="81"/>
            <rFont val="ＭＳ Ｐゴシック"/>
            <family val="3"/>
            <charset val="128"/>
          </rPr>
          <t xml:space="preserve">2016年12月
「横山」と「宇ノ気」が統合し、「宇ノ気」に
2019年6月
宇ノ気→宇野気へ
2022年6月
宇野気・木津が統合　「かほく」に店名変更
</t>
        </r>
      </text>
    </comment>
    <comment ref="N9" authorId="3" shapeId="0" xr:uid="{9C41C369-1442-4493-A0F8-9D43CB78F38B}">
      <text>
        <r>
          <rPr>
            <b/>
            <sz val="9"/>
            <color indexed="81"/>
            <rFont val="MS P ゴシック"/>
            <family val="3"/>
            <charset val="128"/>
          </rPr>
          <t>HKC119:</t>
        </r>
        <r>
          <rPr>
            <sz val="9"/>
            <color indexed="81"/>
            <rFont val="MS P ゴシック"/>
            <family val="3"/>
            <charset val="128"/>
          </rPr>
          <t xml:space="preserve">
2022年12月
かほくへ統合</t>
        </r>
      </text>
    </comment>
    <comment ref="B21" authorId="2" shapeId="0" xr:uid="{2DE827BC-85E3-4A7A-9E66-6A3D29A43549}">
      <text>
        <r>
          <rPr>
            <sz val="11"/>
            <color indexed="81"/>
            <rFont val="ＭＳ Ｐゴシック"/>
            <family val="3"/>
            <charset val="128"/>
          </rPr>
          <t xml:space="preserve">2021年12月
金沢北／河北郡430枚、金沢市300枚
</t>
        </r>
      </text>
    </comment>
    <comment ref="N21" authorId="2" shapeId="0" xr:uid="{957238F4-DAF9-4B83-B277-3987B8ADA7ED}">
      <text>
        <r>
          <rPr>
            <sz val="9"/>
            <color indexed="81"/>
            <rFont val="ＭＳ Ｐゴシック"/>
            <family val="3"/>
            <charset val="128"/>
          </rPr>
          <t>・2014年11月
　内灘中央と内灘南部で区域調整
・2019年12月
　一部区域を「内灘南部」に移行
・2021年6月
　一部区域を「内灘東部」に移行
・2022年12月
　内灘南部・内灘東部へ移管</t>
        </r>
      </text>
    </comment>
    <comment ref="R21" authorId="4" shapeId="0" xr:uid="{832C4341-B37B-43D5-B477-F1078C790071}">
      <text>
        <r>
          <rPr>
            <sz val="10"/>
            <color indexed="81"/>
            <rFont val="MS P ゴシック"/>
            <family val="3"/>
            <charset val="128"/>
          </rPr>
          <t xml:space="preserve">2020年6月
笠谷→河北津幡に統合
</t>
        </r>
      </text>
    </comment>
    <comment ref="R22" authorId="2" shapeId="0" xr:uid="{C80A2AD1-A816-479F-91EA-42E268C60885}">
      <text>
        <r>
          <rPr>
            <sz val="9"/>
            <color indexed="81"/>
            <rFont val="ＭＳ Ｐゴシック"/>
            <family val="3"/>
            <charset val="128"/>
          </rPr>
          <t xml:space="preserve">津幡南部と倶利伽羅が合併
</t>
        </r>
      </text>
    </comment>
    <comment ref="Z22" authorId="2" shapeId="0" xr:uid="{69C92FA5-D266-4928-9BF4-514D2557AA98}">
      <text>
        <r>
          <rPr>
            <sz val="9"/>
            <color indexed="81"/>
            <rFont val="ＭＳ Ｐゴシック"/>
            <family val="3"/>
            <charset val="128"/>
          </rPr>
          <t xml:space="preserve">津幡南部と「くりから」が合併し「津幡南部」に
</t>
        </r>
      </text>
    </comment>
    <comment ref="B36" authorId="2" shapeId="0" xr:uid="{F5107971-119C-4810-8BA3-0F1B88854CD7}">
      <text>
        <r>
          <rPr>
            <sz val="11"/>
            <color indexed="81"/>
            <rFont val="ＭＳ Ｐゴシック"/>
            <family val="3"/>
            <charset val="128"/>
          </rPr>
          <t>2021年12月
羽咋中央／羽咋市250枚、羽咋郡90枚</t>
        </r>
      </text>
    </comment>
    <comment ref="N36" authorId="2" shapeId="0" xr:uid="{1D1941C3-1E6D-449E-9A1B-B2F73BEBEA8C}">
      <text>
        <r>
          <rPr>
            <sz val="10"/>
            <color indexed="81"/>
            <rFont val="ＭＳ Ｐゴシック"/>
            <family val="3"/>
            <charset val="128"/>
          </rPr>
          <t>2017年12月
「羽咋」と「羽咋南部」が統合→「はくい」に</t>
        </r>
      </text>
    </comment>
    <comment ref="N40" authorId="3" shapeId="0" xr:uid="{629CB139-B20C-4BDF-8599-EFC183785E1A}">
      <text>
        <r>
          <rPr>
            <b/>
            <sz val="9"/>
            <color indexed="81"/>
            <rFont val="MS P ゴシック"/>
            <family val="3"/>
            <charset val="128"/>
          </rPr>
          <t>HKC119:</t>
        </r>
        <r>
          <rPr>
            <sz val="9"/>
            <color indexed="81"/>
            <rFont val="MS P ゴシック"/>
            <family val="3"/>
            <charset val="128"/>
          </rPr>
          <t xml:space="preserve">
2022年12月
はくいへ移管</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CWG009</author>
    <author>HKC11</author>
    <author>HKC01</author>
    <author>HKC112</author>
    <author>HKC119</author>
  </authors>
  <commentList>
    <comment ref="D2" authorId="0" shapeId="0" xr:uid="{CF2D68A4-B773-4C70-9B9D-32B8B2CBB548}">
      <text>
        <r>
          <rPr>
            <b/>
            <sz val="9"/>
            <color indexed="81"/>
            <rFont val="ＭＳ Ｐゴシック"/>
            <family val="3"/>
            <charset val="128"/>
          </rPr>
          <t>CWG009:</t>
        </r>
        <r>
          <rPr>
            <sz val="9"/>
            <color indexed="81"/>
            <rFont val="ＭＳ Ｐゴシック"/>
            <family val="3"/>
            <charset val="128"/>
          </rPr>
          <t xml:space="preserve">
部数集計表にて入力</t>
        </r>
      </text>
    </comment>
    <comment ref="L2" authorId="1" shapeId="0" xr:uid="{CB2240F5-9AEB-4A28-B1F6-1349D1F0A3EF}">
      <text>
        <r>
          <rPr>
            <b/>
            <sz val="9"/>
            <color indexed="81"/>
            <rFont val="ＭＳ Ｐゴシック"/>
            <family val="3"/>
            <charset val="128"/>
          </rPr>
          <t>HKC11:</t>
        </r>
        <r>
          <rPr>
            <sz val="9"/>
            <color indexed="81"/>
            <rFont val="ＭＳ Ｐゴシック"/>
            <family val="3"/>
            <charset val="128"/>
          </rPr>
          <t xml:space="preserve">
部数集計表にて入力</t>
        </r>
      </text>
    </comment>
    <comment ref="D3" authorId="1" shapeId="0" xr:uid="{E3968F24-CA48-43BE-B89D-B433ED108372}">
      <text>
        <r>
          <rPr>
            <b/>
            <sz val="9"/>
            <color indexed="81"/>
            <rFont val="ＭＳ Ｐゴシック"/>
            <family val="3"/>
            <charset val="128"/>
          </rPr>
          <t>HKC11:</t>
        </r>
        <r>
          <rPr>
            <sz val="9"/>
            <color indexed="81"/>
            <rFont val="ＭＳ Ｐゴシック"/>
            <family val="3"/>
            <charset val="128"/>
          </rPr>
          <t xml:space="preserve">
部数集計表にて入力
</t>
        </r>
      </text>
    </comment>
    <comment ref="B7" authorId="2" shapeId="0" xr:uid="{E748D428-0FD9-4714-A996-D891170E3A26}">
      <text>
        <r>
          <rPr>
            <sz val="11"/>
            <color indexed="81"/>
            <rFont val="ＭＳ Ｐゴシック"/>
            <family val="3"/>
            <charset val="128"/>
          </rPr>
          <t>2021年12月
羽咋中央／羽咋郡90枚、羽咋市250枚</t>
        </r>
      </text>
    </comment>
    <comment ref="R7" authorId="2" shapeId="0" xr:uid="{E5BBC590-2323-45F2-A771-9B3726547C58}">
      <text>
        <r>
          <rPr>
            <sz val="10"/>
            <color indexed="81"/>
            <rFont val="ＭＳ Ｐゴシック"/>
            <family val="3"/>
            <charset val="128"/>
          </rPr>
          <t xml:space="preserve">2017年6月
「富来増穂」と「増穂中央」が統合→「富来」
</t>
        </r>
      </text>
    </comment>
    <comment ref="V16" authorId="2" shapeId="0" xr:uid="{739AF707-EBD8-414B-B1FB-811DF73E3F05}">
      <text>
        <r>
          <rPr>
            <sz val="9"/>
            <color indexed="81"/>
            <rFont val="ＭＳ Ｐゴシック"/>
            <family val="3"/>
            <charset val="128"/>
          </rPr>
          <t>「福浦三明」→「三明福浦」に店名変更</t>
        </r>
      </text>
    </comment>
    <comment ref="B22" authorId="2" shapeId="0" xr:uid="{887A0776-44AD-4207-8DFF-47B5A376EF99}">
      <text>
        <r>
          <rPr>
            <sz val="11"/>
            <color indexed="81"/>
            <rFont val="ＭＳ Ｐゴシック"/>
            <family val="3"/>
            <charset val="128"/>
          </rPr>
          <t>2021年12月
七尾／七尾市1,140枚、鹿島郡60枚</t>
        </r>
      </text>
    </comment>
    <comment ref="N22" authorId="2" shapeId="0" xr:uid="{6DD624CD-9C8C-424E-94FE-44D03284C29A}">
      <text>
        <r>
          <rPr>
            <sz val="9"/>
            <color indexed="81"/>
            <rFont val="ＭＳ Ｐゴシック"/>
            <family val="3"/>
            <charset val="128"/>
          </rPr>
          <t xml:space="preserve">2016年12月
店名変更「七尾販売」から「七尾」に
</t>
        </r>
      </text>
    </comment>
    <comment ref="V22" authorId="2" shapeId="0" xr:uid="{E58E0B27-05B7-4E77-A6B3-EC38CD6FA13B}">
      <text>
        <r>
          <rPr>
            <sz val="9"/>
            <color indexed="81"/>
            <rFont val="ＭＳ Ｐゴシック"/>
            <family val="3"/>
            <charset val="128"/>
          </rPr>
          <t xml:space="preserve">2017年12月
「七尾」が「七尾東部」と分割
</t>
        </r>
      </text>
    </comment>
    <comment ref="B24" authorId="2" shapeId="0" xr:uid="{180BBBF6-8EE4-427F-A041-D2CA61B524FB}">
      <text>
        <r>
          <rPr>
            <b/>
            <sz val="9"/>
            <color indexed="81"/>
            <rFont val="ＭＳ Ｐゴシック"/>
            <family val="3"/>
            <charset val="128"/>
          </rPr>
          <t>28年6月～中島から分割で田鶴浜新設</t>
        </r>
        <r>
          <rPr>
            <sz val="9"/>
            <color indexed="81"/>
            <rFont val="ＭＳ Ｐゴシック"/>
            <family val="3"/>
            <charset val="128"/>
          </rPr>
          <t xml:space="preserve">
</t>
        </r>
      </text>
    </comment>
    <comment ref="V25" authorId="3" shapeId="0" xr:uid="{6A6C4ABB-ACA4-4322-A6C3-6923926F1D69}">
      <text>
        <r>
          <rPr>
            <sz val="10"/>
            <color indexed="81"/>
            <rFont val="MS P ゴシック"/>
            <family val="3"/>
            <charset val="128"/>
          </rPr>
          <t>2021年6月
吉田廃店→七尾に統合</t>
        </r>
      </text>
    </comment>
    <comment ref="V26" authorId="2" shapeId="0" xr:uid="{BAA65A60-70C1-4F9D-A51D-1011EAEF9230}">
      <text>
        <r>
          <rPr>
            <sz val="9"/>
            <color indexed="81"/>
            <rFont val="ＭＳ Ｐゴシック"/>
            <family val="3"/>
            <charset val="128"/>
          </rPr>
          <t xml:space="preserve">「中島丸田」→「中島」に店名変更
</t>
        </r>
      </text>
    </comment>
    <comment ref="N29" authorId="2" shapeId="0" xr:uid="{C7CFEC78-1068-40A7-9ADC-2B1812D44B28}">
      <text>
        <r>
          <rPr>
            <sz val="9"/>
            <color indexed="81"/>
            <rFont val="ＭＳ Ｐゴシック"/>
            <family val="3"/>
            <charset val="128"/>
          </rPr>
          <t xml:space="preserve">2017年12月
「徳田」より「国分西」が分割
</t>
        </r>
      </text>
    </comment>
    <comment ref="R29" authorId="2" shapeId="0" xr:uid="{65E32E5C-BDED-46FF-A98B-B3C50181D326}">
      <text>
        <r>
          <rPr>
            <sz val="9"/>
            <color indexed="81"/>
            <rFont val="ＭＳ Ｐゴシック"/>
            <family val="3"/>
            <charset val="128"/>
          </rPr>
          <t xml:space="preserve">「豊川」と「釶打」が合併し中島西部に
2022年6月
七尾に統合
</t>
        </r>
      </text>
    </comment>
    <comment ref="N30" authorId="2" shapeId="0" xr:uid="{579D95F7-296E-4197-9EA8-ACC265DFF065}">
      <text>
        <r>
          <rPr>
            <sz val="9"/>
            <color indexed="81"/>
            <rFont val="ＭＳ Ｐゴシック"/>
            <family val="3"/>
            <charset val="128"/>
          </rPr>
          <t>2017年12月
「徳田」と「徳田鹿島」が統合
「徳田」より「国分西」が分割</t>
        </r>
      </text>
    </comment>
    <comment ref="N31" authorId="4" shapeId="0" xr:uid="{779D6D14-FE63-421B-BECB-C8B1722DE057}">
      <text>
        <r>
          <rPr>
            <b/>
            <sz val="9"/>
            <color indexed="81"/>
            <rFont val="MS P ゴシック"/>
            <family val="3"/>
            <charset val="128"/>
          </rPr>
          <t>HKC119:</t>
        </r>
        <r>
          <rPr>
            <sz val="9"/>
            <color indexed="81"/>
            <rFont val="MS P ゴシック"/>
            <family val="3"/>
            <charset val="128"/>
          </rPr>
          <t xml:space="preserve">
2022年6月
相馬・高階が統合
「七尾西」へ店名変更</t>
        </r>
      </text>
    </comment>
    <comment ref="B37" authorId="2" shapeId="0" xr:uid="{49786ABF-261D-49AE-B29E-AE0A071FC1A9}">
      <text>
        <r>
          <rPr>
            <sz val="11"/>
            <color indexed="81"/>
            <rFont val="ＭＳ Ｐゴシック"/>
            <family val="3"/>
            <charset val="128"/>
          </rPr>
          <t xml:space="preserve">　2021年12月
　七尾／鹿島郡60枚、七尾市1,140枚
</t>
        </r>
      </text>
    </comment>
    <comment ref="R39" authorId="2" shapeId="0" xr:uid="{FD47BDF6-1CF7-46AC-87B9-D2F6A5DBED69}">
      <text>
        <r>
          <rPr>
            <sz val="9"/>
            <color indexed="81"/>
            <rFont val="ＭＳ Ｐゴシック"/>
            <family val="3"/>
            <charset val="128"/>
          </rPr>
          <t>2018年6月
・「徳田」の一部エリア(若林町)が「鹿島」へ移動</t>
        </r>
      </text>
    </comment>
    <comment ref="N41" authorId="4" shapeId="0" xr:uid="{490C0FDB-527A-4B96-B7B9-692B52B92A36}">
      <text>
        <r>
          <rPr>
            <b/>
            <sz val="9"/>
            <color indexed="81"/>
            <rFont val="MS P ゴシック"/>
            <family val="3"/>
            <charset val="128"/>
          </rPr>
          <t>HKC119:</t>
        </r>
        <r>
          <rPr>
            <sz val="9"/>
            <color indexed="81"/>
            <rFont val="MS P ゴシック"/>
            <family val="3"/>
            <charset val="128"/>
          </rPr>
          <t xml:space="preserve">
2022年6月
鳥屋東部に統合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CWG009</author>
    <author>HKC11</author>
    <author>HKC01</author>
    <author>HKC118</author>
    <author>HKC102</author>
    <author>HKC119</author>
    <author>HKC112</author>
  </authors>
  <commentList>
    <comment ref="D2" authorId="0" shapeId="0" xr:uid="{E0E2203A-1AA6-425F-8822-9C83797BC7DB}">
      <text>
        <r>
          <rPr>
            <b/>
            <sz val="9"/>
            <color indexed="81"/>
            <rFont val="ＭＳ Ｐゴシック"/>
            <family val="3"/>
            <charset val="128"/>
          </rPr>
          <t>CWG009:</t>
        </r>
        <r>
          <rPr>
            <sz val="9"/>
            <color indexed="81"/>
            <rFont val="ＭＳ Ｐゴシック"/>
            <family val="3"/>
            <charset val="128"/>
          </rPr>
          <t xml:space="preserve">
部数集計表にて入力</t>
        </r>
      </text>
    </comment>
    <comment ref="L2" authorId="1" shapeId="0" xr:uid="{9008D4AC-424B-4408-BB56-BCFF3D88C5AA}">
      <text>
        <r>
          <rPr>
            <b/>
            <sz val="9"/>
            <color indexed="81"/>
            <rFont val="ＭＳ Ｐゴシック"/>
            <family val="3"/>
            <charset val="128"/>
          </rPr>
          <t>HKC11:</t>
        </r>
        <r>
          <rPr>
            <sz val="9"/>
            <color indexed="81"/>
            <rFont val="ＭＳ Ｐゴシック"/>
            <family val="3"/>
            <charset val="128"/>
          </rPr>
          <t xml:space="preserve">
部数集計表にて入力</t>
        </r>
      </text>
    </comment>
    <comment ref="D3" authorId="1" shapeId="0" xr:uid="{B08D1D32-4F3A-4C47-BD08-B88F73CFD1ED}">
      <text>
        <r>
          <rPr>
            <b/>
            <sz val="9"/>
            <color indexed="81"/>
            <rFont val="ＭＳ Ｐゴシック"/>
            <family val="3"/>
            <charset val="128"/>
          </rPr>
          <t>HKC11:</t>
        </r>
        <r>
          <rPr>
            <sz val="9"/>
            <color indexed="81"/>
            <rFont val="ＭＳ Ｐゴシック"/>
            <family val="3"/>
            <charset val="128"/>
          </rPr>
          <t xml:space="preserve">
部数集計表にて入力
</t>
        </r>
      </text>
    </comment>
    <comment ref="B8" authorId="2" shapeId="0" xr:uid="{A0CC92D3-95FE-4108-AE2E-C36F42AA4ECE}">
      <text>
        <r>
          <rPr>
            <sz val="9"/>
            <color indexed="81"/>
            <rFont val="ＭＳ Ｐゴシック"/>
            <family val="3"/>
            <charset val="128"/>
          </rPr>
          <t xml:space="preserve">28年6月～輪島西部と合併→輪島に(店名変更)
</t>
        </r>
      </text>
    </comment>
    <comment ref="V8" authorId="3" shapeId="0" xr:uid="{6D2FD973-4DC5-493D-85EE-4D3A5AABE6D2}">
      <text>
        <r>
          <rPr>
            <b/>
            <sz val="9"/>
            <color indexed="81"/>
            <rFont val="MS P ゴシック"/>
            <family val="3"/>
            <charset val="128"/>
          </rPr>
          <t>2024.04月</t>
        </r>
        <r>
          <rPr>
            <sz val="9"/>
            <color indexed="81"/>
            <rFont val="MS P ゴシック"/>
            <family val="3"/>
            <charset val="128"/>
          </rPr>
          <t xml:space="preserve">
※輪島西部は廃店し輪島へ移管</t>
        </r>
      </text>
    </comment>
    <comment ref="N9" authorId="4" shapeId="0" xr:uid="{5B82F140-2CA4-4C5D-B49F-CBDABB4CD723}">
      <text>
        <r>
          <rPr>
            <sz val="11"/>
            <color indexed="81"/>
            <rFont val="MS P ゴシック"/>
            <family val="3"/>
            <charset val="128"/>
          </rPr>
          <t xml:space="preserve">2024年5月廃店
輪島西部へ移管
</t>
        </r>
      </text>
    </comment>
    <comment ref="R14" authorId="5" shapeId="0" xr:uid="{BC6ECF56-3A7B-49EE-8DDF-4CC9D33F5EA5}">
      <text>
        <r>
          <rPr>
            <b/>
            <sz val="9"/>
            <color indexed="81"/>
            <rFont val="MS P ゴシック"/>
            <family val="3"/>
            <charset val="128"/>
          </rPr>
          <t>HKC119:</t>
        </r>
        <r>
          <rPr>
            <sz val="9"/>
            <color indexed="81"/>
            <rFont val="MS P ゴシック"/>
            <family val="3"/>
            <charset val="128"/>
          </rPr>
          <t xml:space="preserve">
2022年12月
門前へ移管</t>
        </r>
      </text>
    </comment>
    <comment ref="R15" authorId="5" shapeId="0" xr:uid="{B62CE9DE-DC8D-4358-AC23-0FD1092EE1FA}">
      <text>
        <r>
          <rPr>
            <b/>
            <sz val="9"/>
            <color indexed="81"/>
            <rFont val="MS P ゴシック"/>
            <family val="3"/>
            <charset val="128"/>
          </rPr>
          <t>HKC119:</t>
        </r>
        <r>
          <rPr>
            <sz val="9"/>
            <color indexed="81"/>
            <rFont val="MS P ゴシック"/>
            <family val="3"/>
            <charset val="128"/>
          </rPr>
          <t xml:space="preserve">
2022年12月
門前へ移管</t>
        </r>
      </text>
    </comment>
    <comment ref="V15" authorId="2" shapeId="0" xr:uid="{039E7A20-D755-4147-968C-B12660D4AA1F}">
      <text>
        <r>
          <rPr>
            <sz val="9"/>
            <color indexed="81"/>
            <rFont val="ＭＳ Ｐゴシック"/>
            <family val="3"/>
            <charset val="128"/>
          </rPr>
          <t xml:space="preserve">皆月へ統合
</t>
        </r>
      </text>
    </comment>
    <comment ref="R22" authorId="5" shapeId="0" xr:uid="{64508AC0-E4E7-494A-8F1E-7E376B20E254}">
      <text>
        <r>
          <rPr>
            <b/>
            <sz val="9"/>
            <color indexed="81"/>
            <rFont val="MS P ゴシック"/>
            <family val="3"/>
            <charset val="128"/>
          </rPr>
          <t>HKC119:</t>
        </r>
        <r>
          <rPr>
            <sz val="9"/>
            <color indexed="81"/>
            <rFont val="MS P ゴシック"/>
            <family val="3"/>
            <charset val="128"/>
          </rPr>
          <t xml:space="preserve">
2022年09月
鵜川へ移管</t>
        </r>
      </text>
    </comment>
    <comment ref="V22" authorId="2" shapeId="0" xr:uid="{00497D8B-DE43-4060-960B-C5A07D66ADFF}">
      <text>
        <r>
          <rPr>
            <sz val="9"/>
            <color indexed="81"/>
            <rFont val="ＭＳ Ｐゴシック"/>
            <family val="3"/>
            <charset val="128"/>
          </rPr>
          <t xml:space="preserve">穴水と穴水南部が統合し、穴水に
</t>
        </r>
      </text>
    </comment>
    <comment ref="R23" authorId="5" shapeId="0" xr:uid="{DB8904FA-DBF8-4D35-BA14-DBEA7CAB1061}">
      <text>
        <r>
          <rPr>
            <b/>
            <sz val="9"/>
            <color indexed="81"/>
            <rFont val="MS P ゴシック"/>
            <family val="3"/>
            <charset val="128"/>
          </rPr>
          <t>HKC119:</t>
        </r>
        <r>
          <rPr>
            <sz val="9"/>
            <color indexed="81"/>
            <rFont val="MS P ゴシック"/>
            <family val="3"/>
            <charset val="128"/>
          </rPr>
          <t xml:space="preserve">
2022年9月
宇出津西部へ移管</t>
        </r>
      </text>
    </comment>
    <comment ref="Z23" authorId="2" shapeId="0" xr:uid="{447EB79A-ECAE-472C-B07A-F560F6968752}">
      <text>
        <r>
          <rPr>
            <sz val="9"/>
            <color indexed="81"/>
            <rFont val="ＭＳ Ｐゴシック"/>
            <family val="3"/>
            <charset val="128"/>
          </rPr>
          <t xml:space="preserve">ウシツからウシツ中央に店名変更
</t>
        </r>
      </text>
    </comment>
    <comment ref="N24" authorId="2" shapeId="0" xr:uid="{4F370873-EAC5-4A66-B96C-59BF67B6F0BE}">
      <text>
        <r>
          <rPr>
            <sz val="10"/>
            <color indexed="81"/>
            <rFont val="ＭＳ Ｐゴシック"/>
            <family val="3"/>
            <charset val="128"/>
          </rPr>
          <t>2018年6月
・「中居」→「住吉」に店名変更
2025年6月
・比良・岩車は廃店し住吉へ統合</t>
        </r>
      </text>
    </comment>
    <comment ref="R26" authorId="6" shapeId="0" xr:uid="{C572F0D6-EA57-402A-8954-2A1A1AE584F2}">
      <text>
        <r>
          <rPr>
            <sz val="10"/>
            <color indexed="81"/>
            <rFont val="MS P ゴシック"/>
            <family val="3"/>
            <charset val="128"/>
          </rPr>
          <t>2018年12月
松波と姫　統合→松波</t>
        </r>
      </text>
    </comment>
    <comment ref="N31" authorId="5" shapeId="0" xr:uid="{D342A870-B21C-443C-A342-B7C443BAF0BE}">
      <text>
        <r>
          <rPr>
            <b/>
            <sz val="9"/>
            <color indexed="81"/>
            <rFont val="MS P ゴシック"/>
            <family val="3"/>
            <charset val="128"/>
          </rPr>
          <t>HKC119:</t>
        </r>
        <r>
          <rPr>
            <sz val="9"/>
            <color indexed="81"/>
            <rFont val="MS P ゴシック"/>
            <family val="3"/>
            <charset val="128"/>
          </rPr>
          <t xml:space="preserve">
2022年12月
穴水へ移管</t>
        </r>
      </text>
    </comment>
    <comment ref="N38" authorId="6" shapeId="0" xr:uid="{6FFABE80-A6CE-4723-B432-6DEB2EFACF78}">
      <text>
        <r>
          <rPr>
            <sz val="10"/>
            <color indexed="81"/>
            <rFont val="MS P ゴシック"/>
            <family val="3"/>
            <charset val="128"/>
          </rPr>
          <t xml:space="preserve">2021年6月
鵜島と鵜飼が統合→宝立(店名変更)に
</t>
        </r>
      </text>
    </comment>
    <comment ref="R38" authorId="4" shapeId="0" xr:uid="{954BCCFB-558B-41A6-8ED5-A78FB3B2D00B}">
      <text>
        <r>
          <rPr>
            <sz val="11"/>
            <color indexed="81"/>
            <rFont val="MS P ゴシック"/>
            <family val="3"/>
            <charset val="128"/>
          </rPr>
          <t xml:space="preserve">2024年5月廃店
若山へ移管
</t>
        </r>
      </text>
    </comment>
    <comment ref="Z44" authorId="3" shapeId="0" xr:uid="{B0124E72-9D36-495E-882A-98EF5632583B}">
      <text>
        <r>
          <rPr>
            <b/>
            <sz val="9"/>
            <color indexed="81"/>
            <rFont val="MS P ゴシック"/>
            <family val="3"/>
            <charset val="128"/>
          </rPr>
          <t>2024.04月</t>
        </r>
        <r>
          <rPr>
            <sz val="9"/>
            <color indexed="81"/>
            <rFont val="MS P ゴシック"/>
            <family val="3"/>
            <charset val="128"/>
          </rPr>
          <t xml:space="preserve">
※馬緤は廃店し大谷へ移管</t>
        </r>
      </text>
    </comment>
    <comment ref="V46" authorId="2" shapeId="0" xr:uid="{9FB089C8-4A36-4B68-9E01-55E420A61E58}">
      <text>
        <r>
          <rPr>
            <sz val="9"/>
            <color indexed="81"/>
            <rFont val="ＭＳ Ｐゴシック"/>
            <family val="3"/>
            <charset val="128"/>
          </rPr>
          <t>蛸島と蛸島田中が統合</t>
        </r>
      </text>
    </comment>
  </commentList>
</comments>
</file>

<file path=xl/sharedStrings.xml><?xml version="1.0" encoding="utf-8"?>
<sst xmlns="http://schemas.openxmlformats.org/spreadsheetml/2006/main" count="1277" uniqueCount="621">
  <si>
    <t>※新聞社の社名、題字、記事、催事などを掲載、引用されているもの</t>
    <phoneticPr fontId="2"/>
  </si>
  <si>
    <t>※新聞社が定めた広告基準に照らし新聞折込が不適当と認められるもの</t>
    <phoneticPr fontId="2"/>
  </si>
  <si>
    <t>※公職選挙候補者の事前運動と推量されるもの</t>
    <phoneticPr fontId="2"/>
  </si>
  <si>
    <t>※特定の団体、個人を誹謗し、名誉、信用を傷つけると思われるもの</t>
    <phoneticPr fontId="2"/>
  </si>
  <si>
    <t>※政治問題や係争中の問題について主義主張を述べたもの</t>
    <phoneticPr fontId="2"/>
  </si>
  <si>
    <t>※せん情的な文言、写真、図案など有害とみられるもの</t>
    <phoneticPr fontId="2"/>
  </si>
  <si>
    <t>　　③該当店がセット作業終了後は原則として解約できません</t>
    <phoneticPr fontId="2"/>
  </si>
  <si>
    <t>※虚偽誇大な表現により読者に不利益を与えるもの</t>
    <phoneticPr fontId="2"/>
  </si>
  <si>
    <t>　　②該当店への配送後…折込料金の３０％　</t>
    <phoneticPr fontId="2"/>
  </si>
  <si>
    <t>※広告主の所在地、事業所名、連絡先、責任者の記載がないもの</t>
    <rPh sb="14" eb="17">
      <t>レンラクサキ</t>
    </rPh>
    <phoneticPr fontId="2"/>
  </si>
  <si>
    <t>　　①紙分け作業後…折込料金の２０％　</t>
    <phoneticPr fontId="2"/>
  </si>
  <si>
    <t>新聞折込広告基準による取り扱いの出来ないチラシ</t>
    <phoneticPr fontId="2"/>
  </si>
  <si>
    <t>※クーポン券、抽選券等が付いた折込広告には規則がありますので事前にお問合せください。</t>
    <rPh sb="7" eb="10">
      <t>チュウセンケン</t>
    </rPh>
    <rPh sb="10" eb="11">
      <t>トウ</t>
    </rPh>
    <rPh sb="12" eb="13">
      <t>ツ</t>
    </rPh>
    <phoneticPr fontId="2"/>
  </si>
  <si>
    <t>（折込広告納入後、新聞折込の申込みを解約する場合）</t>
    <phoneticPr fontId="2"/>
  </si>
  <si>
    <t>※その他特殊・変形物については取扱えない場合がありますので事前にご相談ください。</t>
    <phoneticPr fontId="2"/>
  </si>
  <si>
    <t>　　◇解約に際し下記の手数料をいただきます。</t>
    <phoneticPr fontId="2"/>
  </si>
  <si>
    <t>※四六版110㎏以上のものは厚紙料金になります。</t>
    <rPh sb="1" eb="4">
      <t>シロクハン</t>
    </rPh>
    <rPh sb="8" eb="10">
      <t>イジョウ</t>
    </rPh>
    <rPh sb="14" eb="16">
      <t>アツガミ</t>
    </rPh>
    <rPh sb="16" eb="18">
      <t>リョウキン</t>
    </rPh>
    <phoneticPr fontId="2"/>
  </si>
  <si>
    <t>※折りの回数によって料金が異なります。</t>
    <rPh sb="1" eb="2">
      <t>オリ</t>
    </rPh>
    <rPh sb="4" eb="6">
      <t>カイスウ</t>
    </rPh>
    <rPh sb="10" eb="12">
      <t>リョウキン</t>
    </rPh>
    <rPh sb="13" eb="14">
      <t>コト</t>
    </rPh>
    <phoneticPr fontId="2"/>
  </si>
  <si>
    <t>解　約　に　つ　い　て</t>
    <rPh sb="0" eb="1">
      <t>カイ</t>
    </rPh>
    <rPh sb="2" eb="3">
      <t>ヤク</t>
    </rPh>
    <phoneticPr fontId="2"/>
  </si>
  <si>
    <t>※連合企画広告は各折込料の２倍になります。</t>
    <rPh sb="8" eb="9">
      <t>カク</t>
    </rPh>
    <rPh sb="9" eb="11">
      <t>オリコミ</t>
    </rPh>
    <rPh sb="11" eb="12">
      <t>リョウ</t>
    </rPh>
    <phoneticPr fontId="2"/>
  </si>
  <si>
    <t>ご　注　意　と　お　願　い</t>
    <rPh sb="2" eb="3">
      <t>チュウ</t>
    </rPh>
    <rPh sb="4" eb="5">
      <t>イ</t>
    </rPh>
    <rPh sb="10" eb="11">
      <t>ネガイ</t>
    </rPh>
    <phoneticPr fontId="8"/>
  </si>
  <si>
    <t>営業担当：　　　　　　　</t>
    <rPh sb="0" eb="2">
      <t>エイギョウ</t>
    </rPh>
    <rPh sb="2" eb="4">
      <t>タントウ</t>
    </rPh>
    <phoneticPr fontId="2"/>
  </si>
  <si>
    <t>〒930-0158　富山県富山市池多1445</t>
    <rPh sb="10" eb="13">
      <t>トヤマケン</t>
    </rPh>
    <rPh sb="13" eb="15">
      <t>トヤマ</t>
    </rPh>
    <rPh sb="15" eb="16">
      <t>シ</t>
    </rPh>
    <rPh sb="16" eb="17">
      <t>イケ</t>
    </rPh>
    <rPh sb="17" eb="18">
      <t>タ</t>
    </rPh>
    <phoneticPr fontId="2"/>
  </si>
  <si>
    <t>本社：</t>
    <rPh sb="0" eb="2">
      <t>ホンシャ</t>
    </rPh>
    <phoneticPr fontId="2"/>
  </si>
  <si>
    <t>〒924-0855　石川県白山市水島町４３０</t>
    <rPh sb="10" eb="13">
      <t>イシカワケン</t>
    </rPh>
    <rPh sb="13" eb="15">
      <t>ハクザン</t>
    </rPh>
    <rPh sb="15" eb="16">
      <t>シ</t>
    </rPh>
    <rPh sb="16" eb="18">
      <t>ミズシマ</t>
    </rPh>
    <rPh sb="18" eb="19">
      <t>マチ</t>
    </rPh>
    <phoneticPr fontId="2"/>
  </si>
  <si>
    <t>石川配送ｾﾝﾀｰ：</t>
    <rPh sb="0" eb="2">
      <t>イシカワ</t>
    </rPh>
    <rPh sb="2" eb="4">
      <t>ハイソウ</t>
    </rPh>
    <phoneticPr fontId="2"/>
  </si>
  <si>
    <t>㈱北陸読売ＩＳ</t>
    <rPh sb="1" eb="3">
      <t>ホクリク</t>
    </rPh>
    <rPh sb="3" eb="5">
      <t>ヨミウリ</t>
    </rPh>
    <phoneticPr fontId="2"/>
  </si>
  <si>
    <t>作成日：</t>
    <rPh sb="0" eb="3">
      <t>サクセイビ</t>
    </rPh>
    <phoneticPr fontId="2"/>
  </si>
  <si>
    <t>石川県</t>
    <rPh sb="0" eb="2">
      <t>イシカワ</t>
    </rPh>
    <rPh sb="2" eb="3">
      <t>トヤマケン</t>
    </rPh>
    <phoneticPr fontId="2"/>
  </si>
  <si>
    <t>新　聞　折　込　広　告　部　数　表</t>
    <rPh sb="0" eb="3">
      <t>シンブン</t>
    </rPh>
    <rPh sb="4" eb="7">
      <t>オリコミ</t>
    </rPh>
    <rPh sb="8" eb="11">
      <t>コウコク</t>
    </rPh>
    <rPh sb="12" eb="15">
      <t>ブスウ</t>
    </rPh>
    <rPh sb="16" eb="17">
      <t>ヒョウ</t>
    </rPh>
    <phoneticPr fontId="2"/>
  </si>
  <si>
    <t>　                           様</t>
    <rPh sb="28" eb="29">
      <t>サマ</t>
    </rPh>
    <phoneticPr fontId="2"/>
  </si>
  <si>
    <t>※折込地域と行政区域は必ずしも一致しておりません。</t>
    <rPh sb="1" eb="3">
      <t>オリコミ</t>
    </rPh>
    <rPh sb="3" eb="5">
      <t>チイキ</t>
    </rPh>
    <rPh sb="6" eb="8">
      <t>ギョウセイ</t>
    </rPh>
    <rPh sb="8" eb="10">
      <t>クイキ</t>
    </rPh>
    <rPh sb="11" eb="12">
      <t>カナラ</t>
    </rPh>
    <rPh sb="15" eb="17">
      <t>イッチ</t>
    </rPh>
    <phoneticPr fontId="2"/>
  </si>
  <si>
    <t>現在</t>
    <rPh sb="0" eb="2">
      <t>ゲンザイ</t>
    </rPh>
    <phoneticPr fontId="2"/>
  </si>
  <si>
    <t>※能美郡川北町は白山市に含まれております。</t>
    <rPh sb="1" eb="4">
      <t>ノミグン</t>
    </rPh>
    <rPh sb="4" eb="7">
      <t>カワキタマチ</t>
    </rPh>
    <rPh sb="8" eb="9">
      <t>シロ</t>
    </rPh>
    <rPh sb="9" eb="10">
      <t>ヤマ</t>
    </rPh>
    <rPh sb="10" eb="11">
      <t>シ</t>
    </rPh>
    <rPh sb="12" eb="13">
      <t>フク</t>
    </rPh>
    <phoneticPr fontId="2"/>
  </si>
  <si>
    <t>合計</t>
    <rPh sb="0" eb="2">
      <t>ゴウケイ</t>
    </rPh>
    <phoneticPr fontId="2"/>
  </si>
  <si>
    <t>輪島市</t>
    <rPh sb="0" eb="3">
      <t>ワジマシ</t>
    </rPh>
    <phoneticPr fontId="2"/>
  </si>
  <si>
    <t>珠洲市</t>
    <rPh sb="0" eb="3">
      <t>スズシ</t>
    </rPh>
    <phoneticPr fontId="2"/>
  </si>
  <si>
    <t>鳳珠郡</t>
    <rPh sb="0" eb="1">
      <t>ホウオウ</t>
    </rPh>
    <rPh sb="1" eb="2">
      <t>スズ</t>
    </rPh>
    <rPh sb="2" eb="3">
      <t>グン</t>
    </rPh>
    <phoneticPr fontId="2"/>
  </si>
  <si>
    <t>鹿島郡</t>
    <rPh sb="0" eb="3">
      <t>カシマグン</t>
    </rPh>
    <phoneticPr fontId="2"/>
  </si>
  <si>
    <t>七尾市</t>
    <rPh sb="0" eb="3">
      <t>ナナオシ</t>
    </rPh>
    <phoneticPr fontId="2"/>
  </si>
  <si>
    <t>羽咋郡</t>
    <rPh sb="0" eb="3">
      <t>ハクイグン</t>
    </rPh>
    <phoneticPr fontId="2"/>
  </si>
  <si>
    <t>羽咋市</t>
    <rPh sb="0" eb="3">
      <t>ハクイシ</t>
    </rPh>
    <phoneticPr fontId="2"/>
  </si>
  <si>
    <t>河北郡</t>
    <rPh sb="0" eb="3">
      <t>カホクグン</t>
    </rPh>
    <phoneticPr fontId="2"/>
  </si>
  <si>
    <t>かほく市</t>
    <rPh sb="3" eb="4">
      <t>シ</t>
    </rPh>
    <phoneticPr fontId="2"/>
  </si>
  <si>
    <t>加賀市</t>
    <rPh sb="0" eb="3">
      <t>カガシ</t>
    </rPh>
    <phoneticPr fontId="2"/>
  </si>
  <si>
    <t>小松市</t>
    <rPh sb="0" eb="3">
      <t>コマツシ</t>
    </rPh>
    <phoneticPr fontId="2"/>
  </si>
  <si>
    <t>能美市</t>
    <rPh sb="0" eb="2">
      <t>ノミ</t>
    </rPh>
    <rPh sb="2" eb="3">
      <t>シ</t>
    </rPh>
    <phoneticPr fontId="2"/>
  </si>
  <si>
    <t>白山市</t>
    <rPh sb="0" eb="1">
      <t>シロ</t>
    </rPh>
    <rPh sb="1" eb="2">
      <t>ヤマ</t>
    </rPh>
    <rPh sb="2" eb="3">
      <t>シ</t>
    </rPh>
    <phoneticPr fontId="2"/>
  </si>
  <si>
    <t>野々市市</t>
    <rPh sb="0" eb="3">
      <t>ノノイチ</t>
    </rPh>
    <rPh sb="3" eb="4">
      <t>シ</t>
    </rPh>
    <phoneticPr fontId="2"/>
  </si>
  <si>
    <t>金沢市</t>
    <rPh sb="0" eb="3">
      <t>カナザワシ</t>
    </rPh>
    <phoneticPr fontId="2"/>
  </si>
  <si>
    <t>配布数</t>
    <rPh sb="0" eb="2">
      <t>ハイフ</t>
    </rPh>
    <rPh sb="2" eb="3">
      <t>スウ</t>
    </rPh>
    <phoneticPr fontId="2"/>
  </si>
  <si>
    <t>折込部数</t>
    <rPh sb="0" eb="2">
      <t>オリコミ</t>
    </rPh>
    <rPh sb="2" eb="4">
      <t>ブスウ</t>
    </rPh>
    <phoneticPr fontId="2"/>
  </si>
  <si>
    <t>合　　計</t>
    <rPh sb="0" eb="1">
      <t>ア</t>
    </rPh>
    <rPh sb="3" eb="4">
      <t>ケイ</t>
    </rPh>
    <phoneticPr fontId="2"/>
  </si>
  <si>
    <t>毎日新聞</t>
    <rPh sb="0" eb="2">
      <t>マイニチ</t>
    </rPh>
    <rPh sb="2" eb="4">
      <t>シンブン</t>
    </rPh>
    <phoneticPr fontId="2"/>
  </si>
  <si>
    <t>朝日新聞</t>
    <rPh sb="0" eb="2">
      <t>アサヒ</t>
    </rPh>
    <rPh sb="2" eb="4">
      <t>シンブン</t>
    </rPh>
    <phoneticPr fontId="2"/>
  </si>
  <si>
    <t>読売新聞</t>
    <rPh sb="0" eb="4">
      <t>ヨミウリシンブン</t>
    </rPh>
    <phoneticPr fontId="2"/>
  </si>
  <si>
    <t>中日新聞</t>
    <rPh sb="0" eb="2">
      <t>チュウニチ</t>
    </rPh>
    <rPh sb="2" eb="4">
      <t>シンブン</t>
    </rPh>
    <phoneticPr fontId="2"/>
  </si>
  <si>
    <t>北國新聞</t>
    <rPh sb="0" eb="2">
      <t>ホッコク</t>
    </rPh>
    <rPh sb="2" eb="4">
      <t>シンブン</t>
    </rPh>
    <phoneticPr fontId="2"/>
  </si>
  <si>
    <t>地区名</t>
    <rPh sb="0" eb="3">
      <t>チクメイ</t>
    </rPh>
    <phoneticPr fontId="2"/>
  </si>
  <si>
    <t>申込社</t>
    <rPh sb="0" eb="2">
      <t>モウシコミ</t>
    </rPh>
    <rPh sb="2" eb="3">
      <t>シャ</t>
    </rPh>
    <phoneticPr fontId="2"/>
  </si>
  <si>
    <t>タイトル</t>
    <phoneticPr fontId="2"/>
  </si>
  <si>
    <t>サイズ</t>
    <phoneticPr fontId="2"/>
  </si>
  <si>
    <t>折込日</t>
    <rPh sb="0" eb="2">
      <t>オリコミ</t>
    </rPh>
    <rPh sb="2" eb="3">
      <t>ビ</t>
    </rPh>
    <phoneticPr fontId="2"/>
  </si>
  <si>
    <t>広告主</t>
    <rPh sb="0" eb="2">
      <t>コウコク</t>
    </rPh>
    <rPh sb="2" eb="3">
      <t>ヌシ</t>
    </rPh>
    <phoneticPr fontId="2"/>
  </si>
  <si>
    <t>石川県折込部数一覧表</t>
    <rPh sb="0" eb="3">
      <t>イシカワケン</t>
    </rPh>
    <rPh sb="3" eb="5">
      <t>オリコミ</t>
    </rPh>
    <rPh sb="5" eb="7">
      <t>ブスウ</t>
    </rPh>
    <rPh sb="7" eb="10">
      <t>イチランヒョウ</t>
    </rPh>
    <phoneticPr fontId="2"/>
  </si>
  <si>
    <t>(株)北陸読売ＩＳ</t>
    <rPh sb="0" eb="3">
      <t>カブ</t>
    </rPh>
    <rPh sb="3" eb="5">
      <t>ホクリク</t>
    </rPh>
    <rPh sb="5" eb="7">
      <t>ヨミウリ</t>
    </rPh>
    <phoneticPr fontId="2"/>
  </si>
  <si>
    <t>小計</t>
    <rPh sb="0" eb="2">
      <t>ショウケイ</t>
    </rPh>
    <phoneticPr fontId="2"/>
  </si>
  <si>
    <t>とみおく</t>
    <phoneticPr fontId="2"/>
  </si>
  <si>
    <t>　</t>
    <phoneticPr fontId="2"/>
  </si>
  <si>
    <t xml:space="preserve"> </t>
    <phoneticPr fontId="2"/>
  </si>
  <si>
    <t>野々市東部</t>
    <rPh sb="0" eb="3">
      <t>ノノイチ</t>
    </rPh>
    <rPh sb="3" eb="5">
      <t>トウブ</t>
    </rPh>
    <phoneticPr fontId="2"/>
  </si>
  <si>
    <t>廃店</t>
    <rPh sb="0" eb="2">
      <t>ハイテン</t>
    </rPh>
    <phoneticPr fontId="2"/>
  </si>
  <si>
    <t>野々市北部</t>
    <rPh sb="0" eb="3">
      <t>ノノイチ</t>
    </rPh>
    <rPh sb="3" eb="5">
      <t>ホクブ</t>
    </rPh>
    <phoneticPr fontId="2"/>
  </si>
  <si>
    <t>野々市</t>
    <rPh sb="0" eb="3">
      <t>ノノイチ</t>
    </rPh>
    <phoneticPr fontId="2"/>
  </si>
  <si>
    <t>《北國扱い》</t>
    <rPh sb="1" eb="3">
      <t>ホッコク</t>
    </rPh>
    <rPh sb="3" eb="4">
      <t>アツカ</t>
    </rPh>
    <phoneticPr fontId="2"/>
  </si>
  <si>
    <t>花園</t>
    <rPh sb="0" eb="2">
      <t>ハナゾノ</t>
    </rPh>
    <phoneticPr fontId="2"/>
  </si>
  <si>
    <t>森本東部N</t>
    <rPh sb="0" eb="2">
      <t>モリモト</t>
    </rPh>
    <rPh sb="2" eb="4">
      <t>トウブ</t>
    </rPh>
    <phoneticPr fontId="2"/>
  </si>
  <si>
    <t>四十万</t>
    <rPh sb="0" eb="3">
      <t>シジマ</t>
    </rPh>
    <phoneticPr fontId="2"/>
  </si>
  <si>
    <t>城北N</t>
    <rPh sb="0" eb="2">
      <t>ジョウホク</t>
    </rPh>
    <phoneticPr fontId="2"/>
  </si>
  <si>
    <t>光が丘</t>
    <rPh sb="0" eb="1">
      <t>ヒカリ</t>
    </rPh>
    <rPh sb="2" eb="3">
      <t>オカ</t>
    </rPh>
    <phoneticPr fontId="2"/>
  </si>
  <si>
    <t>小立野</t>
    <rPh sb="0" eb="3">
      <t>コダツノ</t>
    </rPh>
    <phoneticPr fontId="2"/>
  </si>
  <si>
    <t>弥生</t>
    <rPh sb="0" eb="2">
      <t>ヤヨイ</t>
    </rPh>
    <phoneticPr fontId="2"/>
  </si>
  <si>
    <t>夕日寺</t>
    <rPh sb="0" eb="2">
      <t>ユウヒ</t>
    </rPh>
    <rPh sb="2" eb="3">
      <t>テラ</t>
    </rPh>
    <phoneticPr fontId="2"/>
  </si>
  <si>
    <t>犀川MN</t>
    <rPh sb="0" eb="2">
      <t>サイガワ</t>
    </rPh>
    <phoneticPr fontId="2"/>
  </si>
  <si>
    <t>犀川</t>
    <rPh sb="0" eb="2">
      <t>サイガワ</t>
    </rPh>
    <phoneticPr fontId="2"/>
  </si>
  <si>
    <t>浅野川</t>
    <rPh sb="0" eb="2">
      <t>アサノ</t>
    </rPh>
    <rPh sb="2" eb="3">
      <t>ガワ</t>
    </rPh>
    <phoneticPr fontId="2"/>
  </si>
  <si>
    <t>中央</t>
    <rPh sb="0" eb="2">
      <t>チュウオウ</t>
    </rPh>
    <phoneticPr fontId="2"/>
  </si>
  <si>
    <t>注</t>
    <rPh sb="0" eb="1">
      <t>チュウ</t>
    </rPh>
    <phoneticPr fontId="2"/>
  </si>
  <si>
    <t>配布枚数</t>
    <rPh sb="0" eb="2">
      <t>ハイフ</t>
    </rPh>
    <rPh sb="2" eb="4">
      <t>マイスウ</t>
    </rPh>
    <phoneticPr fontId="2"/>
  </si>
  <si>
    <t>西金沢</t>
    <rPh sb="0" eb="1">
      <t>ニシ</t>
    </rPh>
    <rPh sb="1" eb="3">
      <t>カナザワ</t>
    </rPh>
    <phoneticPr fontId="2"/>
  </si>
  <si>
    <t>湯涌</t>
    <rPh sb="0" eb="1">
      <t>ユ</t>
    </rPh>
    <rPh sb="1" eb="2">
      <t>ワ</t>
    </rPh>
    <phoneticPr fontId="2"/>
  </si>
  <si>
    <t>俵</t>
    <rPh sb="0" eb="1">
      <t>タワラ</t>
    </rPh>
    <phoneticPr fontId="2"/>
  </si>
  <si>
    <t>東浅川</t>
    <rPh sb="0" eb="1">
      <t>ヒガシ</t>
    </rPh>
    <rPh sb="1" eb="3">
      <t>アサカワ</t>
    </rPh>
    <phoneticPr fontId="2"/>
  </si>
  <si>
    <t>若松MN</t>
    <rPh sb="0" eb="2">
      <t>ワカマツ</t>
    </rPh>
    <phoneticPr fontId="2"/>
  </si>
  <si>
    <t>金沢東MN</t>
    <rPh sb="0" eb="2">
      <t>カナザワ</t>
    </rPh>
    <rPh sb="2" eb="3">
      <t>ヒガシ</t>
    </rPh>
    <phoneticPr fontId="2"/>
  </si>
  <si>
    <t>森本東部</t>
    <rPh sb="0" eb="2">
      <t>モリモト</t>
    </rPh>
    <rPh sb="2" eb="4">
      <t>トウブ</t>
    </rPh>
    <phoneticPr fontId="2"/>
  </si>
  <si>
    <t>問屋町</t>
    <rPh sb="0" eb="2">
      <t>トンヤ</t>
    </rPh>
    <rPh sb="2" eb="3">
      <t>マチ</t>
    </rPh>
    <phoneticPr fontId="2"/>
  </si>
  <si>
    <t>みどり</t>
    <phoneticPr fontId="2"/>
  </si>
  <si>
    <t>森本</t>
    <rPh sb="0" eb="2">
      <t>モリモト</t>
    </rPh>
    <phoneticPr fontId="2"/>
  </si>
  <si>
    <t>田上</t>
    <rPh sb="0" eb="2">
      <t>タガミ</t>
    </rPh>
    <phoneticPr fontId="2"/>
  </si>
  <si>
    <t>小立野MN</t>
    <rPh sb="0" eb="3">
      <t>コダツノ</t>
    </rPh>
    <phoneticPr fontId="2"/>
  </si>
  <si>
    <t>金石</t>
    <rPh sb="0" eb="2">
      <t>カナイワ</t>
    </rPh>
    <phoneticPr fontId="2"/>
  </si>
  <si>
    <t>城南</t>
    <rPh sb="0" eb="2">
      <t>ジョウナン</t>
    </rPh>
    <phoneticPr fontId="2"/>
  </si>
  <si>
    <t>駅   西</t>
    <rPh sb="0" eb="5">
      <t>エキニシ</t>
    </rPh>
    <phoneticPr fontId="2"/>
  </si>
  <si>
    <t>金沢駅西</t>
    <rPh sb="0" eb="2">
      <t>カナザワ</t>
    </rPh>
    <rPh sb="2" eb="4">
      <t>エキニシ</t>
    </rPh>
    <phoneticPr fontId="2"/>
  </si>
  <si>
    <t>笠舞</t>
    <rPh sb="0" eb="2">
      <t>カサマイ</t>
    </rPh>
    <phoneticPr fontId="2"/>
  </si>
  <si>
    <t>中   央</t>
    <rPh sb="0" eb="5">
      <t>チュウオウ</t>
    </rPh>
    <phoneticPr fontId="2"/>
  </si>
  <si>
    <t>藤江</t>
    <rPh sb="0" eb="2">
      <t>フジエ</t>
    </rPh>
    <phoneticPr fontId="2"/>
  </si>
  <si>
    <t>西部</t>
    <rPh sb="0" eb="2">
      <t>セイブ</t>
    </rPh>
    <phoneticPr fontId="2"/>
  </si>
  <si>
    <t>金沢南MN</t>
    <rPh sb="0" eb="2">
      <t>カナザワ</t>
    </rPh>
    <rPh sb="2" eb="3">
      <t>ミナミ</t>
    </rPh>
    <phoneticPr fontId="2"/>
  </si>
  <si>
    <t>金沢寺町</t>
    <rPh sb="0" eb="2">
      <t>カナザワ</t>
    </rPh>
    <rPh sb="2" eb="4">
      <t>テラマチ</t>
    </rPh>
    <phoneticPr fontId="2"/>
  </si>
  <si>
    <t>泉本町N</t>
    <rPh sb="0" eb="1">
      <t>イズミ</t>
    </rPh>
    <rPh sb="1" eb="3">
      <t>ホンマチ</t>
    </rPh>
    <phoneticPr fontId="2"/>
  </si>
  <si>
    <t>金沢東</t>
    <rPh sb="0" eb="2">
      <t>カナザワ</t>
    </rPh>
    <rPh sb="2" eb="3">
      <t>ヒガシ</t>
    </rPh>
    <phoneticPr fontId="2"/>
  </si>
  <si>
    <t>南端</t>
    <rPh sb="0" eb="1">
      <t>ミナミ</t>
    </rPh>
    <rPh sb="1" eb="2">
      <t>ハタ</t>
    </rPh>
    <phoneticPr fontId="2"/>
  </si>
  <si>
    <t>南金沢</t>
    <rPh sb="0" eb="1">
      <t>ミナミ</t>
    </rPh>
    <rPh sb="1" eb="3">
      <t>カナザワ</t>
    </rPh>
    <phoneticPr fontId="2"/>
  </si>
  <si>
    <t>広小路</t>
    <rPh sb="0" eb="3">
      <t>ヒロコウジ</t>
    </rPh>
    <phoneticPr fontId="2"/>
  </si>
  <si>
    <t>金沢長町</t>
    <rPh sb="0" eb="2">
      <t>カナザワ</t>
    </rPh>
    <rPh sb="2" eb="4">
      <t>ナガマチ</t>
    </rPh>
    <phoneticPr fontId="2"/>
  </si>
  <si>
    <t>かなざわ駅西</t>
    <rPh sb="4" eb="6">
      <t>エキニシ</t>
    </rPh>
    <phoneticPr fontId="2"/>
  </si>
  <si>
    <t>金沢中央</t>
    <rPh sb="0" eb="2">
      <t>カナザワ</t>
    </rPh>
    <rPh sb="2" eb="4">
      <t>チュウオウ</t>
    </rPh>
    <phoneticPr fontId="2"/>
  </si>
  <si>
    <t>金沢駅前</t>
    <rPh sb="0" eb="2">
      <t>カナザワ</t>
    </rPh>
    <rPh sb="2" eb="4">
      <t>エキマエ</t>
    </rPh>
    <phoneticPr fontId="2"/>
  </si>
  <si>
    <t>伏見橋</t>
    <rPh sb="0" eb="2">
      <t>フシミ</t>
    </rPh>
    <rPh sb="2" eb="3">
      <t>ハシ</t>
    </rPh>
    <phoneticPr fontId="2"/>
  </si>
  <si>
    <t>申  込  社</t>
    <rPh sb="0" eb="4">
      <t>モウシコミシャ</t>
    </rPh>
    <rPh sb="6" eb="7">
      <t>シャ</t>
    </rPh>
    <phoneticPr fontId="2"/>
  </si>
  <si>
    <t>ページ計</t>
    <rPh sb="3" eb="4">
      <t>ケイ</t>
    </rPh>
    <phoneticPr fontId="2"/>
  </si>
  <si>
    <t>折　込　日</t>
    <rPh sb="0" eb="1">
      <t>オリ</t>
    </rPh>
    <rPh sb="2" eb="3">
      <t>コ</t>
    </rPh>
    <rPh sb="4" eb="5">
      <t>ヒ</t>
    </rPh>
    <phoneticPr fontId="2"/>
  </si>
  <si>
    <t>総枚数</t>
    <rPh sb="0" eb="1">
      <t>ソウ</t>
    </rPh>
    <rPh sb="1" eb="3">
      <t>マイスウ</t>
    </rPh>
    <phoneticPr fontId="2"/>
  </si>
  <si>
    <t>（加賀地区）</t>
    <rPh sb="1" eb="3">
      <t>カガ</t>
    </rPh>
    <rPh sb="3" eb="5">
      <t>チク</t>
    </rPh>
    <phoneticPr fontId="2"/>
  </si>
  <si>
    <t>新聞折込広告部数明細表</t>
    <rPh sb="0" eb="2">
      <t>シンブン</t>
    </rPh>
    <rPh sb="2" eb="4">
      <t>オリコ</t>
    </rPh>
    <rPh sb="4" eb="6">
      <t>コウコク</t>
    </rPh>
    <rPh sb="6" eb="8">
      <t>ブスウ</t>
    </rPh>
    <rPh sb="8" eb="10">
      <t>メイサイ</t>
    </rPh>
    <rPh sb="10" eb="11">
      <t>ヒョウ</t>
    </rPh>
    <phoneticPr fontId="2"/>
  </si>
  <si>
    <t>作見</t>
    <rPh sb="0" eb="1">
      <t>ツク</t>
    </rPh>
    <rPh sb="1" eb="2">
      <t>ミ</t>
    </rPh>
    <phoneticPr fontId="2"/>
  </si>
  <si>
    <t>勅使（那谷）</t>
    <rPh sb="0" eb="2">
      <t>チョクシ</t>
    </rPh>
    <rPh sb="3" eb="5">
      <t>ナタニ</t>
    </rPh>
    <phoneticPr fontId="2"/>
  </si>
  <si>
    <t>山代東部</t>
    <rPh sb="0" eb="2">
      <t>ヤマシロ</t>
    </rPh>
    <rPh sb="2" eb="4">
      <t>トウブ</t>
    </rPh>
    <phoneticPr fontId="2"/>
  </si>
  <si>
    <t>橋立</t>
    <rPh sb="0" eb="2">
      <t>ハシダテ</t>
    </rPh>
    <phoneticPr fontId="2"/>
  </si>
  <si>
    <t>東谷</t>
    <rPh sb="0" eb="1">
      <t>ヒガシ</t>
    </rPh>
    <rPh sb="1" eb="2">
      <t>タニ</t>
    </rPh>
    <phoneticPr fontId="2"/>
  </si>
  <si>
    <t>河南</t>
    <rPh sb="0" eb="1">
      <t>カワ</t>
    </rPh>
    <rPh sb="1" eb="2">
      <t>ミナミ</t>
    </rPh>
    <phoneticPr fontId="2"/>
  </si>
  <si>
    <t>黒崎</t>
    <rPh sb="0" eb="2">
      <t>クロサキ</t>
    </rPh>
    <phoneticPr fontId="2"/>
  </si>
  <si>
    <t>江沼加南</t>
    <rPh sb="0" eb="1">
      <t>エ</t>
    </rPh>
    <rPh sb="1" eb="2">
      <t>ヌマ</t>
    </rPh>
    <rPh sb="2" eb="3">
      <t>カ</t>
    </rPh>
    <rPh sb="3" eb="4">
      <t>ミナミ</t>
    </rPh>
    <phoneticPr fontId="2"/>
  </si>
  <si>
    <t>作見</t>
    <rPh sb="0" eb="1">
      <t>サク</t>
    </rPh>
    <rPh sb="1" eb="2">
      <t>ミ</t>
    </rPh>
    <phoneticPr fontId="2"/>
  </si>
  <si>
    <t>山代南部</t>
    <rPh sb="0" eb="2">
      <t>ヤマシロ</t>
    </rPh>
    <rPh sb="2" eb="4">
      <t>ナンブ</t>
    </rPh>
    <phoneticPr fontId="2"/>
  </si>
  <si>
    <t>片野</t>
    <rPh sb="0" eb="1">
      <t>カタ</t>
    </rPh>
    <rPh sb="1" eb="2">
      <t>ノ</t>
    </rPh>
    <phoneticPr fontId="2"/>
  </si>
  <si>
    <t>山中</t>
    <rPh sb="0" eb="2">
      <t>ヤマナカ</t>
    </rPh>
    <phoneticPr fontId="2"/>
  </si>
  <si>
    <t>山代MN</t>
    <rPh sb="0" eb="2">
      <t>ヤマシロ</t>
    </rPh>
    <phoneticPr fontId="2"/>
  </si>
  <si>
    <t>山代</t>
    <rPh sb="0" eb="2">
      <t>ヤマシロ</t>
    </rPh>
    <phoneticPr fontId="2"/>
  </si>
  <si>
    <t>加賀鹿島</t>
    <rPh sb="0" eb="2">
      <t>カガ</t>
    </rPh>
    <rPh sb="2" eb="4">
      <t>カシマ</t>
    </rPh>
    <phoneticPr fontId="2"/>
  </si>
  <si>
    <t>北浜</t>
    <rPh sb="0" eb="2">
      <t>キタハマ</t>
    </rPh>
    <phoneticPr fontId="2"/>
  </si>
  <si>
    <t>大聖寺</t>
    <rPh sb="0" eb="3">
      <t>ダイショウジ</t>
    </rPh>
    <phoneticPr fontId="2"/>
  </si>
  <si>
    <t>大聖寺MN</t>
    <rPh sb="0" eb="3">
      <t>ダイショウジ</t>
    </rPh>
    <phoneticPr fontId="2"/>
  </si>
  <si>
    <t>那谷N</t>
    <rPh sb="0" eb="1">
      <t>ナ</t>
    </rPh>
    <rPh sb="1" eb="2">
      <t>タニ</t>
    </rPh>
    <phoneticPr fontId="2"/>
  </si>
  <si>
    <t>安宅</t>
    <rPh sb="0" eb="2">
      <t>アンタク</t>
    </rPh>
    <phoneticPr fontId="2"/>
  </si>
  <si>
    <t>粟津温泉N</t>
    <rPh sb="0" eb="2">
      <t>アワズ</t>
    </rPh>
    <rPh sb="2" eb="4">
      <t>オンセン</t>
    </rPh>
    <phoneticPr fontId="2"/>
  </si>
  <si>
    <t>板津</t>
    <rPh sb="0" eb="1">
      <t>イタ</t>
    </rPh>
    <rPh sb="1" eb="2">
      <t>ツ</t>
    </rPh>
    <phoneticPr fontId="2"/>
  </si>
  <si>
    <t>粟津温泉</t>
    <rPh sb="0" eb="2">
      <t>アワズ</t>
    </rPh>
    <rPh sb="2" eb="4">
      <t>オンセン</t>
    </rPh>
    <phoneticPr fontId="2"/>
  </si>
  <si>
    <t>粟津東</t>
    <rPh sb="0" eb="2">
      <t>アワズ</t>
    </rPh>
    <rPh sb="2" eb="3">
      <t>ヒガシ</t>
    </rPh>
    <phoneticPr fontId="2"/>
  </si>
  <si>
    <t>粟津駅前</t>
    <rPh sb="0" eb="2">
      <t>アワズ</t>
    </rPh>
    <rPh sb="2" eb="4">
      <t>エキマエ</t>
    </rPh>
    <phoneticPr fontId="2"/>
  </si>
  <si>
    <t>小松東部</t>
    <rPh sb="0" eb="2">
      <t>コマツ</t>
    </rPh>
    <rPh sb="2" eb="4">
      <t>トウブ</t>
    </rPh>
    <phoneticPr fontId="2"/>
  </si>
  <si>
    <t>苗代</t>
    <rPh sb="0" eb="2">
      <t>ナエシロ</t>
    </rPh>
    <phoneticPr fontId="2"/>
  </si>
  <si>
    <t>月津</t>
    <rPh sb="0" eb="1">
      <t>ツキ</t>
    </rPh>
    <rPh sb="1" eb="2">
      <t>ツ</t>
    </rPh>
    <phoneticPr fontId="2"/>
  </si>
  <si>
    <t>小松南部</t>
    <rPh sb="0" eb="2">
      <t>コマツ</t>
    </rPh>
    <rPh sb="2" eb="4">
      <t>ナンブ</t>
    </rPh>
    <phoneticPr fontId="2"/>
  </si>
  <si>
    <t>小松第一</t>
    <rPh sb="0" eb="2">
      <t>コマツ</t>
    </rPh>
    <rPh sb="2" eb="4">
      <t>ダイイチ</t>
    </rPh>
    <phoneticPr fontId="2"/>
  </si>
  <si>
    <t>蓮代寺</t>
    <rPh sb="0" eb="1">
      <t>レン</t>
    </rPh>
    <rPh sb="1" eb="2">
      <t>ダイ</t>
    </rPh>
    <rPh sb="2" eb="3">
      <t>テラ</t>
    </rPh>
    <phoneticPr fontId="2"/>
  </si>
  <si>
    <t>小松MN</t>
    <rPh sb="0" eb="2">
      <t>コマツ</t>
    </rPh>
    <phoneticPr fontId="2"/>
  </si>
  <si>
    <t>小松北部</t>
    <rPh sb="0" eb="2">
      <t>コマツ</t>
    </rPh>
    <rPh sb="2" eb="4">
      <t>ホクブ</t>
    </rPh>
    <phoneticPr fontId="2"/>
  </si>
  <si>
    <t>辰の口</t>
    <rPh sb="0" eb="1">
      <t>タツ</t>
    </rPh>
    <rPh sb="2" eb="3">
      <t>クチ</t>
    </rPh>
    <phoneticPr fontId="2"/>
  </si>
  <si>
    <t>宮竹</t>
    <rPh sb="0" eb="1">
      <t>ミヤタケ</t>
    </rPh>
    <rPh sb="1" eb="2">
      <t>タケ</t>
    </rPh>
    <phoneticPr fontId="2"/>
  </si>
  <si>
    <t>寺井</t>
    <rPh sb="0" eb="2">
      <t>テライ</t>
    </rPh>
    <phoneticPr fontId="2"/>
  </si>
  <si>
    <t>辰口</t>
    <rPh sb="0" eb="1">
      <t>タツ</t>
    </rPh>
    <rPh sb="1" eb="2">
      <t>クチ</t>
    </rPh>
    <phoneticPr fontId="2"/>
  </si>
  <si>
    <t>根上</t>
    <rPh sb="0" eb="1">
      <t>ネ</t>
    </rPh>
    <rPh sb="1" eb="2">
      <t>ウエ</t>
    </rPh>
    <phoneticPr fontId="2"/>
  </si>
  <si>
    <t>能美市</t>
    <rPh sb="0" eb="1">
      <t>ノウ</t>
    </rPh>
    <rPh sb="1" eb="2">
      <t>ミ</t>
    </rPh>
    <rPh sb="2" eb="3">
      <t>シ</t>
    </rPh>
    <phoneticPr fontId="2"/>
  </si>
  <si>
    <t>白峰</t>
    <rPh sb="0" eb="2">
      <t>シラミネ</t>
    </rPh>
    <phoneticPr fontId="2"/>
  </si>
  <si>
    <t>尾口</t>
    <rPh sb="0" eb="1">
      <t>オ</t>
    </rPh>
    <rPh sb="1" eb="2">
      <t>クチ</t>
    </rPh>
    <phoneticPr fontId="2"/>
  </si>
  <si>
    <t>別宮</t>
    <rPh sb="0" eb="1">
      <t>ベツ</t>
    </rPh>
    <rPh sb="1" eb="2">
      <t>ミヤ</t>
    </rPh>
    <phoneticPr fontId="2"/>
  </si>
  <si>
    <t>一里野</t>
    <rPh sb="0" eb="2">
      <t>イチリ</t>
    </rPh>
    <rPh sb="2" eb="3">
      <t>ノ</t>
    </rPh>
    <phoneticPr fontId="2"/>
  </si>
  <si>
    <t>三ツ屋野</t>
    <rPh sb="0" eb="1">
      <t>３</t>
    </rPh>
    <rPh sb="2" eb="3">
      <t>ヤ</t>
    </rPh>
    <rPh sb="3" eb="4">
      <t>ノ</t>
    </rPh>
    <phoneticPr fontId="2"/>
  </si>
  <si>
    <t>【白山麓】</t>
    <rPh sb="1" eb="2">
      <t>ハク</t>
    </rPh>
    <rPh sb="2" eb="4">
      <t>サンロク</t>
    </rPh>
    <phoneticPr fontId="2"/>
  </si>
  <si>
    <t>吉野</t>
    <rPh sb="0" eb="2">
      <t>ヨシノ</t>
    </rPh>
    <phoneticPr fontId="2"/>
  </si>
  <si>
    <t>河内福岡</t>
    <rPh sb="0" eb="2">
      <t>カワチ</t>
    </rPh>
    <rPh sb="2" eb="4">
      <t>フクオカ</t>
    </rPh>
    <phoneticPr fontId="2"/>
  </si>
  <si>
    <t>鶴来</t>
    <rPh sb="0" eb="2">
      <t>ツルギ</t>
    </rPh>
    <phoneticPr fontId="2"/>
  </si>
  <si>
    <t>美川</t>
    <rPh sb="0" eb="2">
      <t>ミカワ</t>
    </rPh>
    <phoneticPr fontId="2"/>
  </si>
  <si>
    <t>松任南部</t>
    <rPh sb="0" eb="2">
      <t>マットウ</t>
    </rPh>
    <rPh sb="2" eb="4">
      <t>ナンブ</t>
    </rPh>
    <phoneticPr fontId="2"/>
  </si>
  <si>
    <t>松任北部</t>
    <rPh sb="0" eb="2">
      <t>マットウ</t>
    </rPh>
    <rPh sb="2" eb="4">
      <t>ホクブ</t>
    </rPh>
    <phoneticPr fontId="2"/>
  </si>
  <si>
    <t>松任北部</t>
    <rPh sb="0" eb="4">
      <t>マットウホクブ</t>
    </rPh>
    <phoneticPr fontId="2"/>
  </si>
  <si>
    <t>サ  イ  ズ</t>
    <phoneticPr fontId="2"/>
  </si>
  <si>
    <t>折  込  日</t>
    <rPh sb="0" eb="4">
      <t>オリコ</t>
    </rPh>
    <rPh sb="6" eb="7">
      <t>ビ</t>
    </rPh>
    <phoneticPr fontId="2"/>
  </si>
  <si>
    <t>広  告  主</t>
    <rPh sb="0" eb="4">
      <t>コウコク</t>
    </rPh>
    <rPh sb="6" eb="7">
      <t>ヌシ</t>
    </rPh>
    <phoneticPr fontId="2"/>
  </si>
  <si>
    <t>石川県</t>
    <rPh sb="0" eb="2">
      <t>イシカワ</t>
    </rPh>
    <rPh sb="2" eb="3">
      <t>ケン</t>
    </rPh>
    <phoneticPr fontId="2"/>
  </si>
  <si>
    <t>神子原</t>
    <rPh sb="0" eb="1">
      <t>カミ</t>
    </rPh>
    <rPh sb="1" eb="2">
      <t>コ</t>
    </rPh>
    <rPh sb="2" eb="3">
      <t>ハラ</t>
    </rPh>
    <phoneticPr fontId="2"/>
  </si>
  <si>
    <t>酒井</t>
    <rPh sb="0" eb="2">
      <t>サカイ</t>
    </rPh>
    <phoneticPr fontId="2"/>
  </si>
  <si>
    <t>柴垣</t>
    <rPh sb="0" eb="1">
      <t>シバ</t>
    </rPh>
    <rPh sb="1" eb="2">
      <t>カキ</t>
    </rPh>
    <phoneticPr fontId="2"/>
  </si>
  <si>
    <t>余喜</t>
    <rPh sb="0" eb="1">
      <t>ヨ</t>
    </rPh>
    <rPh sb="1" eb="2">
      <t>キ</t>
    </rPh>
    <phoneticPr fontId="2"/>
  </si>
  <si>
    <t>一ノ宮</t>
    <rPh sb="0" eb="1">
      <t>１</t>
    </rPh>
    <rPh sb="2" eb="3">
      <t>ミヤ</t>
    </rPh>
    <phoneticPr fontId="2"/>
  </si>
  <si>
    <t>飯山</t>
    <rPh sb="0" eb="2">
      <t>イイヤマ</t>
    </rPh>
    <phoneticPr fontId="2"/>
  </si>
  <si>
    <t>鹿島路</t>
    <rPh sb="0" eb="1">
      <t>シカ</t>
    </rPh>
    <rPh sb="1" eb="2">
      <t>シマ</t>
    </rPh>
    <rPh sb="2" eb="3">
      <t>ミチ</t>
    </rPh>
    <phoneticPr fontId="2"/>
  </si>
  <si>
    <t>羽咋南部</t>
    <rPh sb="0" eb="2">
      <t>ハクイ</t>
    </rPh>
    <rPh sb="2" eb="4">
      <t>ナンブ</t>
    </rPh>
    <phoneticPr fontId="2"/>
  </si>
  <si>
    <t>羽咋</t>
    <rPh sb="0" eb="1">
      <t>ハネ</t>
    </rPh>
    <rPh sb="1" eb="2">
      <t>クラ</t>
    </rPh>
    <phoneticPr fontId="2"/>
  </si>
  <si>
    <t>羽咋東部</t>
    <rPh sb="0" eb="2">
      <t>ハクイ</t>
    </rPh>
    <rPh sb="2" eb="4">
      <t>トウブ</t>
    </rPh>
    <phoneticPr fontId="2"/>
  </si>
  <si>
    <t>千路</t>
    <rPh sb="0" eb="1">
      <t>１０００</t>
    </rPh>
    <rPh sb="1" eb="2">
      <t>ミチ</t>
    </rPh>
    <phoneticPr fontId="2"/>
  </si>
  <si>
    <t>羽咋</t>
    <rPh sb="0" eb="2">
      <t>ハクイ</t>
    </rPh>
    <phoneticPr fontId="2"/>
  </si>
  <si>
    <t>羽咋中央</t>
    <rPh sb="0" eb="2">
      <t>ハクイ</t>
    </rPh>
    <rPh sb="2" eb="4">
      <t>チュウオウ</t>
    </rPh>
    <phoneticPr fontId="2"/>
  </si>
  <si>
    <t>羽咋市</t>
    <rPh sb="0" eb="2">
      <t>ハクイ</t>
    </rPh>
    <rPh sb="2" eb="3">
      <t>シ</t>
    </rPh>
    <phoneticPr fontId="2"/>
  </si>
  <si>
    <t>津幡北部</t>
    <rPh sb="0" eb="2">
      <t>ツバタ</t>
    </rPh>
    <rPh sb="2" eb="4">
      <t>ホクブ</t>
    </rPh>
    <phoneticPr fontId="2"/>
  </si>
  <si>
    <t>津幡南部</t>
    <rPh sb="0" eb="2">
      <t>ツバタ</t>
    </rPh>
    <rPh sb="2" eb="4">
      <t>ナンブ</t>
    </rPh>
    <phoneticPr fontId="2"/>
  </si>
  <si>
    <t>津幡</t>
    <rPh sb="0" eb="2">
      <t>ツバタ</t>
    </rPh>
    <phoneticPr fontId="2"/>
  </si>
  <si>
    <t>内灘中央N</t>
    <rPh sb="0" eb="2">
      <t>ウチナダ</t>
    </rPh>
    <rPh sb="2" eb="4">
      <t>チュウオウ</t>
    </rPh>
    <phoneticPr fontId="2"/>
  </si>
  <si>
    <t>河北郡</t>
    <rPh sb="0" eb="1">
      <t>カワ</t>
    </rPh>
    <rPh sb="1" eb="2">
      <t>キタ</t>
    </rPh>
    <rPh sb="2" eb="3">
      <t>グン</t>
    </rPh>
    <phoneticPr fontId="2"/>
  </si>
  <si>
    <t>木津</t>
    <rPh sb="0" eb="1">
      <t>キ</t>
    </rPh>
    <rPh sb="1" eb="2">
      <t>ツ</t>
    </rPh>
    <phoneticPr fontId="2"/>
  </si>
  <si>
    <t>外日角</t>
    <rPh sb="0" eb="1">
      <t>ソト</t>
    </rPh>
    <rPh sb="1" eb="2">
      <t>ヒ</t>
    </rPh>
    <rPh sb="2" eb="3">
      <t>ツノ</t>
    </rPh>
    <phoneticPr fontId="2"/>
  </si>
  <si>
    <t>かほく北</t>
    <rPh sb="3" eb="4">
      <t>キタ</t>
    </rPh>
    <phoneticPr fontId="2"/>
  </si>
  <si>
    <t>横山</t>
    <rPh sb="0" eb="2">
      <t>ヨコヤマ</t>
    </rPh>
    <phoneticPr fontId="2"/>
  </si>
  <si>
    <t>河北</t>
    <rPh sb="0" eb="2">
      <t>カホク</t>
    </rPh>
    <phoneticPr fontId="2"/>
  </si>
  <si>
    <t>かほく南</t>
    <rPh sb="3" eb="4">
      <t>ミナミ</t>
    </rPh>
    <phoneticPr fontId="2"/>
  </si>
  <si>
    <t>高松</t>
    <rPh sb="0" eb="2">
      <t>タカマツ</t>
    </rPh>
    <phoneticPr fontId="2"/>
  </si>
  <si>
    <t>申  込  社</t>
  </si>
  <si>
    <t>サ  イ  ズ</t>
  </si>
  <si>
    <t>折  込  日</t>
  </si>
  <si>
    <t>広  告  主</t>
  </si>
  <si>
    <t>（加賀・能登地区）</t>
    <rPh sb="4" eb="6">
      <t>ノト</t>
    </rPh>
    <phoneticPr fontId="2"/>
  </si>
  <si>
    <t>新聞折込広告部数明細表</t>
  </si>
  <si>
    <t>石川県</t>
  </si>
  <si>
    <t>越路</t>
    <rPh sb="0" eb="1">
      <t>コ</t>
    </rPh>
    <rPh sb="1" eb="2">
      <t>ミチ</t>
    </rPh>
    <phoneticPr fontId="2"/>
  </si>
  <si>
    <t>滝尾</t>
    <rPh sb="0" eb="1">
      <t>タキ</t>
    </rPh>
    <rPh sb="1" eb="2">
      <t>オ</t>
    </rPh>
    <phoneticPr fontId="2"/>
  </si>
  <si>
    <t>御祖</t>
    <rPh sb="0" eb="1">
      <t>オ</t>
    </rPh>
    <rPh sb="1" eb="2">
      <t>ソボ</t>
    </rPh>
    <phoneticPr fontId="2"/>
  </si>
  <si>
    <t>鳥屋北部</t>
    <rPh sb="0" eb="2">
      <t>トリヤ</t>
    </rPh>
    <rPh sb="2" eb="4">
      <t>ホクブ</t>
    </rPh>
    <phoneticPr fontId="2"/>
  </si>
  <si>
    <t>鳥屋東部</t>
    <rPh sb="0" eb="2">
      <t>トリヤ</t>
    </rPh>
    <rPh sb="2" eb="4">
      <t>トウブ</t>
    </rPh>
    <phoneticPr fontId="2"/>
  </si>
  <si>
    <t>末坂</t>
    <rPh sb="0" eb="1">
      <t>マツ</t>
    </rPh>
    <rPh sb="1" eb="2">
      <t>サカ</t>
    </rPh>
    <phoneticPr fontId="2"/>
  </si>
  <si>
    <t>良川</t>
    <rPh sb="0" eb="1">
      <t>ヨシ</t>
    </rPh>
    <rPh sb="1" eb="2">
      <t>カワ</t>
    </rPh>
    <phoneticPr fontId="2"/>
  </si>
  <si>
    <t>鹿西</t>
    <rPh sb="0" eb="1">
      <t>シカ</t>
    </rPh>
    <rPh sb="1" eb="2">
      <t>ニシ</t>
    </rPh>
    <phoneticPr fontId="2"/>
  </si>
  <si>
    <t>鹿島郡</t>
    <rPh sb="0" eb="2">
      <t>カシマ</t>
    </rPh>
    <rPh sb="2" eb="3">
      <t>グン</t>
    </rPh>
    <phoneticPr fontId="2"/>
  </si>
  <si>
    <t>佐々波</t>
    <rPh sb="0" eb="2">
      <t>ササナミ</t>
    </rPh>
    <rPh sb="2" eb="3">
      <t>ナミ</t>
    </rPh>
    <phoneticPr fontId="2"/>
  </si>
  <si>
    <t>西岸</t>
    <rPh sb="0" eb="1">
      <t>ニシ</t>
    </rPh>
    <rPh sb="1" eb="2">
      <t>キシ</t>
    </rPh>
    <phoneticPr fontId="2"/>
  </si>
  <si>
    <t>能登島</t>
    <rPh sb="0" eb="3">
      <t>ノトジマ</t>
    </rPh>
    <phoneticPr fontId="2"/>
  </si>
  <si>
    <t>笠師保</t>
    <rPh sb="0" eb="1">
      <t>カサ</t>
    </rPh>
    <rPh sb="1" eb="2">
      <t>シ</t>
    </rPh>
    <rPh sb="2" eb="3">
      <t>ホ</t>
    </rPh>
    <phoneticPr fontId="2"/>
  </si>
  <si>
    <t>釶打</t>
    <rPh sb="1" eb="2">
      <t>ダ</t>
    </rPh>
    <phoneticPr fontId="2"/>
  </si>
  <si>
    <t>中島</t>
    <rPh sb="0" eb="2">
      <t>ナカジマ</t>
    </rPh>
    <phoneticPr fontId="2"/>
  </si>
  <si>
    <t>七尾西部</t>
    <rPh sb="0" eb="2">
      <t>ナナオ</t>
    </rPh>
    <rPh sb="2" eb="4">
      <t>セイブ</t>
    </rPh>
    <phoneticPr fontId="2"/>
  </si>
  <si>
    <t>吉田</t>
    <rPh sb="0" eb="2">
      <t>ヨシダ</t>
    </rPh>
    <phoneticPr fontId="2"/>
  </si>
  <si>
    <t>田鶴浜</t>
    <rPh sb="0" eb="3">
      <t>タヅルハマ</t>
    </rPh>
    <phoneticPr fontId="2"/>
  </si>
  <si>
    <t>田鶴浜</t>
    <rPh sb="0" eb="1">
      <t>タ</t>
    </rPh>
    <rPh sb="1" eb="2">
      <t>ヅル</t>
    </rPh>
    <rPh sb="2" eb="3">
      <t>ハマ</t>
    </rPh>
    <phoneticPr fontId="2"/>
  </si>
  <si>
    <t>七尾</t>
    <rPh sb="0" eb="2">
      <t>ナナオ</t>
    </rPh>
    <phoneticPr fontId="2"/>
  </si>
  <si>
    <t>三明福浦</t>
    <rPh sb="0" eb="1">
      <t>サン</t>
    </rPh>
    <rPh sb="1" eb="2">
      <t>メイ</t>
    </rPh>
    <rPh sb="2" eb="4">
      <t>フクウラ</t>
    </rPh>
    <phoneticPr fontId="2"/>
  </si>
  <si>
    <t>直海</t>
    <rPh sb="0" eb="1">
      <t>ナオ</t>
    </rPh>
    <rPh sb="1" eb="2">
      <t>ウミ</t>
    </rPh>
    <phoneticPr fontId="2"/>
  </si>
  <si>
    <t>土田</t>
    <rPh sb="0" eb="2">
      <t>ツチダ</t>
    </rPh>
    <phoneticPr fontId="2"/>
  </si>
  <si>
    <t>堀松</t>
    <rPh sb="0" eb="1">
      <t>ホリ</t>
    </rPh>
    <rPh sb="1" eb="2">
      <t>マツ</t>
    </rPh>
    <phoneticPr fontId="2"/>
  </si>
  <si>
    <t>加茂</t>
    <rPh sb="0" eb="2">
      <t>カモ</t>
    </rPh>
    <phoneticPr fontId="2"/>
  </si>
  <si>
    <t>志加浦</t>
    <rPh sb="0" eb="1">
      <t>ココロザシ</t>
    </rPh>
    <rPh sb="1" eb="2">
      <t>カ</t>
    </rPh>
    <rPh sb="2" eb="3">
      <t>ウラ</t>
    </rPh>
    <phoneticPr fontId="2"/>
  </si>
  <si>
    <t>西浦</t>
    <rPh sb="0" eb="1">
      <t>ニシ</t>
    </rPh>
    <rPh sb="1" eb="2">
      <t>ウラ</t>
    </rPh>
    <phoneticPr fontId="2"/>
  </si>
  <si>
    <t>志賀</t>
    <rPh sb="0" eb="2">
      <t>シガ</t>
    </rPh>
    <phoneticPr fontId="2"/>
  </si>
  <si>
    <t>西海</t>
    <rPh sb="0" eb="1">
      <t>ニシ</t>
    </rPh>
    <rPh sb="1" eb="2">
      <t>ウミ</t>
    </rPh>
    <phoneticPr fontId="2"/>
  </si>
  <si>
    <t>高浜</t>
    <rPh sb="0" eb="2">
      <t>タカハマ</t>
    </rPh>
    <phoneticPr fontId="2"/>
  </si>
  <si>
    <t>酒見</t>
    <rPh sb="0" eb="2">
      <t>サカミ</t>
    </rPh>
    <phoneticPr fontId="2"/>
  </si>
  <si>
    <t>志雄</t>
    <rPh sb="0" eb="1">
      <t>シ</t>
    </rPh>
    <rPh sb="1" eb="2">
      <t>オス</t>
    </rPh>
    <phoneticPr fontId="2"/>
  </si>
  <si>
    <t>増穂中央</t>
    <rPh sb="0" eb="1">
      <t>ゾウ</t>
    </rPh>
    <rPh sb="1" eb="2">
      <t>ホ</t>
    </rPh>
    <rPh sb="2" eb="4">
      <t>チュウオウ</t>
    </rPh>
    <phoneticPr fontId="2"/>
  </si>
  <si>
    <t>押水西部</t>
    <rPh sb="0" eb="2">
      <t>オシミズ</t>
    </rPh>
    <rPh sb="2" eb="4">
      <t>セイブ</t>
    </rPh>
    <phoneticPr fontId="2"/>
  </si>
  <si>
    <t>富来</t>
    <rPh sb="0" eb="2">
      <t>トギ</t>
    </rPh>
    <phoneticPr fontId="2"/>
  </si>
  <si>
    <t>東増穂</t>
    <rPh sb="0" eb="1">
      <t>ヒガシ</t>
    </rPh>
    <rPh sb="1" eb="2">
      <t>ゾウ</t>
    </rPh>
    <rPh sb="2" eb="3">
      <t>ホ</t>
    </rPh>
    <phoneticPr fontId="2"/>
  </si>
  <si>
    <t>免田</t>
    <rPh sb="0" eb="2">
      <t>メンダ</t>
    </rPh>
    <phoneticPr fontId="2"/>
  </si>
  <si>
    <t>稗造</t>
    <rPh sb="1" eb="2">
      <t>ゾウ</t>
    </rPh>
    <phoneticPr fontId="2"/>
  </si>
  <si>
    <t>押水</t>
    <rPh sb="0" eb="2">
      <t>オシミズ</t>
    </rPh>
    <phoneticPr fontId="2"/>
  </si>
  <si>
    <t>志賀</t>
    <rPh sb="0" eb="2">
      <t>シカ</t>
    </rPh>
    <phoneticPr fontId="2"/>
  </si>
  <si>
    <t>押水南部</t>
    <rPh sb="0" eb="2">
      <t>オシミズ</t>
    </rPh>
    <rPh sb="2" eb="4">
      <t>ナンブ</t>
    </rPh>
    <phoneticPr fontId="2"/>
  </si>
  <si>
    <t>羽咋中央</t>
    <rPh sb="0" eb="4">
      <t>ハクイチュウオウ</t>
    </rPh>
    <phoneticPr fontId="2"/>
  </si>
  <si>
    <t>部　数</t>
    <rPh sb="0" eb="1">
      <t>ブ</t>
    </rPh>
    <rPh sb="2" eb="3">
      <t>スウ</t>
    </rPh>
    <phoneticPr fontId="2"/>
  </si>
  <si>
    <t>羽咋郡</t>
    <rPh sb="0" eb="2">
      <t>ハクイ</t>
    </rPh>
    <rPh sb="2" eb="3">
      <t>グン</t>
    </rPh>
    <phoneticPr fontId="2"/>
  </si>
  <si>
    <t>摘　　　要</t>
    <rPh sb="0" eb="5">
      <t>テキヨウ</t>
    </rPh>
    <phoneticPr fontId="2"/>
  </si>
  <si>
    <t>申　込　社</t>
    <rPh sb="0" eb="3">
      <t>モウシコ</t>
    </rPh>
    <rPh sb="4" eb="5">
      <t>シャ</t>
    </rPh>
    <phoneticPr fontId="2"/>
  </si>
  <si>
    <t>タ　イ　ト　ル</t>
    <phoneticPr fontId="2"/>
  </si>
  <si>
    <t>サ　イ　ズ</t>
    <phoneticPr fontId="2"/>
  </si>
  <si>
    <t>折　込　日</t>
    <rPh sb="0" eb="3">
      <t>オリコ</t>
    </rPh>
    <rPh sb="4" eb="5">
      <t>ビ</t>
    </rPh>
    <phoneticPr fontId="2"/>
  </si>
  <si>
    <t>広　告　主</t>
    <rPh sb="0" eb="3">
      <t>コウコク</t>
    </rPh>
    <rPh sb="4" eb="5">
      <t>ヌシ</t>
    </rPh>
    <phoneticPr fontId="2"/>
  </si>
  <si>
    <t>（能登地区）</t>
    <rPh sb="1" eb="3">
      <t>ノト</t>
    </rPh>
    <rPh sb="3" eb="5">
      <t>チク</t>
    </rPh>
    <phoneticPr fontId="2"/>
  </si>
  <si>
    <t>清水</t>
    <rPh sb="0" eb="2">
      <t>シミズ</t>
    </rPh>
    <phoneticPr fontId="2"/>
  </si>
  <si>
    <t>蛸島</t>
    <rPh sb="0" eb="1">
      <t>タコ</t>
    </rPh>
    <rPh sb="1" eb="2">
      <t>シマ</t>
    </rPh>
    <phoneticPr fontId="2"/>
  </si>
  <si>
    <t>杉山</t>
    <rPh sb="0" eb="2">
      <t>スギヤマ</t>
    </rPh>
    <phoneticPr fontId="2"/>
  </si>
  <si>
    <t>大谷</t>
    <rPh sb="0" eb="2">
      <t>オオタニ</t>
    </rPh>
    <phoneticPr fontId="2"/>
  </si>
  <si>
    <t>正院</t>
    <rPh sb="0" eb="1">
      <t>セイ</t>
    </rPh>
    <rPh sb="1" eb="2">
      <t>イン</t>
    </rPh>
    <phoneticPr fontId="2"/>
  </si>
  <si>
    <t>本</t>
    <rPh sb="0" eb="1">
      <t>ホン</t>
    </rPh>
    <phoneticPr fontId="2"/>
  </si>
  <si>
    <t>馬緤</t>
    <rPh sb="0" eb="1">
      <t>ウマ</t>
    </rPh>
    <rPh sb="1" eb="2">
      <t>緤</t>
    </rPh>
    <phoneticPr fontId="2"/>
  </si>
  <si>
    <t>野々江</t>
    <rPh sb="0" eb="2">
      <t>ノノ</t>
    </rPh>
    <rPh sb="2" eb="3">
      <t>エ</t>
    </rPh>
    <phoneticPr fontId="2"/>
  </si>
  <si>
    <t>上黒丸</t>
    <rPh sb="0" eb="1">
      <t>ウエ</t>
    </rPh>
    <rPh sb="1" eb="2">
      <t>クロ</t>
    </rPh>
    <rPh sb="2" eb="3">
      <t>マル</t>
    </rPh>
    <phoneticPr fontId="2"/>
  </si>
  <si>
    <t>狼煙</t>
    <rPh sb="0" eb="1">
      <t>オオカミ</t>
    </rPh>
    <rPh sb="1" eb="2">
      <t>ケムリ</t>
    </rPh>
    <phoneticPr fontId="2"/>
  </si>
  <si>
    <t>若山北部</t>
    <rPh sb="0" eb="2">
      <t>ワカヤマ</t>
    </rPh>
    <rPh sb="2" eb="4">
      <t>ホクブ</t>
    </rPh>
    <phoneticPr fontId="2"/>
  </si>
  <si>
    <t>寺家</t>
    <rPh sb="0" eb="1">
      <t>テラヤ</t>
    </rPh>
    <rPh sb="1" eb="2">
      <t>イエ</t>
    </rPh>
    <phoneticPr fontId="2"/>
  </si>
  <si>
    <t>若山</t>
    <rPh sb="0" eb="2">
      <t>ワカヤマ</t>
    </rPh>
    <phoneticPr fontId="2"/>
  </si>
  <si>
    <t>三崎</t>
    <rPh sb="0" eb="2">
      <t>ミサキ</t>
    </rPh>
    <phoneticPr fontId="2"/>
  </si>
  <si>
    <t>飯田</t>
    <rPh sb="0" eb="2">
      <t>イイダ</t>
    </rPh>
    <phoneticPr fontId="2"/>
  </si>
  <si>
    <t>上戸</t>
    <rPh sb="0" eb="1">
      <t>ウエ</t>
    </rPh>
    <rPh sb="1" eb="2">
      <t>ト</t>
    </rPh>
    <phoneticPr fontId="2"/>
  </si>
  <si>
    <t>小泊</t>
    <rPh sb="0" eb="1">
      <t>コ</t>
    </rPh>
    <rPh sb="1" eb="2">
      <t>トマ</t>
    </rPh>
    <phoneticPr fontId="2"/>
  </si>
  <si>
    <t>鵜飼</t>
    <rPh sb="0" eb="2">
      <t>ウカ</t>
    </rPh>
    <phoneticPr fontId="2"/>
  </si>
  <si>
    <t>飯塚</t>
    <rPh sb="0" eb="2">
      <t>イイズカ</t>
    </rPh>
    <phoneticPr fontId="2"/>
  </si>
  <si>
    <t>鵜島</t>
    <rPh sb="0" eb="1">
      <t>ウ</t>
    </rPh>
    <rPh sb="1" eb="2">
      <t>シマ</t>
    </rPh>
    <phoneticPr fontId="2"/>
  </si>
  <si>
    <t>珠洲</t>
    <rPh sb="0" eb="2">
      <t>スズ</t>
    </rPh>
    <phoneticPr fontId="2"/>
  </si>
  <si>
    <t>珠洲市</t>
    <rPh sb="0" eb="2">
      <t>スズ</t>
    </rPh>
    <rPh sb="2" eb="3">
      <t>シ</t>
    </rPh>
    <phoneticPr fontId="2"/>
  </si>
  <si>
    <t>波並</t>
    <rPh sb="0" eb="1">
      <t>ナミ</t>
    </rPh>
    <rPh sb="1" eb="2">
      <t>ナミ</t>
    </rPh>
    <phoneticPr fontId="2"/>
  </si>
  <si>
    <t>瑞穂</t>
    <rPh sb="0" eb="1">
      <t>ズイ</t>
    </rPh>
    <rPh sb="1" eb="2">
      <t>ホ</t>
    </rPh>
    <phoneticPr fontId="2"/>
  </si>
  <si>
    <t>矢波</t>
    <rPh sb="0" eb="1">
      <t>ヤナミ</t>
    </rPh>
    <rPh sb="1" eb="2">
      <t>ナミ</t>
    </rPh>
    <phoneticPr fontId="2"/>
  </si>
  <si>
    <t>宮地</t>
    <rPh sb="0" eb="2">
      <t>ミヤジ</t>
    </rPh>
    <phoneticPr fontId="2"/>
  </si>
  <si>
    <t>瑞穂</t>
    <rPh sb="0" eb="2">
      <t>ミズホ</t>
    </rPh>
    <phoneticPr fontId="2"/>
  </si>
  <si>
    <t>曽山</t>
    <rPh sb="0" eb="1">
      <t>ソ</t>
    </rPh>
    <rPh sb="1" eb="2">
      <t>ヤマ</t>
    </rPh>
    <phoneticPr fontId="2"/>
  </si>
  <si>
    <t>鵜川</t>
    <rPh sb="0" eb="2">
      <t>ウカワ</t>
    </rPh>
    <phoneticPr fontId="2"/>
  </si>
  <si>
    <t>松波</t>
    <rPh sb="0" eb="2">
      <t>マツナミ</t>
    </rPh>
    <phoneticPr fontId="2"/>
  </si>
  <si>
    <t>穴水東部</t>
    <rPh sb="0" eb="2">
      <t>アナミズ</t>
    </rPh>
    <rPh sb="2" eb="4">
      <t>トウブ</t>
    </rPh>
    <phoneticPr fontId="2"/>
  </si>
  <si>
    <t>小木</t>
    <rPh sb="0" eb="1">
      <t>コ</t>
    </rPh>
    <rPh sb="1" eb="2">
      <t>キ</t>
    </rPh>
    <phoneticPr fontId="2"/>
  </si>
  <si>
    <t>鹿波</t>
    <rPh sb="0" eb="1">
      <t>シカ</t>
    </rPh>
    <rPh sb="1" eb="2">
      <t>ナミ</t>
    </rPh>
    <phoneticPr fontId="2"/>
  </si>
  <si>
    <t>神野</t>
    <rPh sb="0" eb="1">
      <t>カミ</t>
    </rPh>
    <rPh sb="1" eb="2">
      <t>ノ</t>
    </rPh>
    <phoneticPr fontId="2"/>
  </si>
  <si>
    <t>甲</t>
    <rPh sb="0" eb="1">
      <t>コウ</t>
    </rPh>
    <phoneticPr fontId="2"/>
  </si>
  <si>
    <t>当目</t>
    <rPh sb="0" eb="1">
      <t>アタ</t>
    </rPh>
    <rPh sb="1" eb="2">
      <t>メ</t>
    </rPh>
    <phoneticPr fontId="2"/>
  </si>
  <si>
    <t>諸橋</t>
    <rPh sb="0" eb="2">
      <t>モロハシ</t>
    </rPh>
    <phoneticPr fontId="2"/>
  </si>
  <si>
    <t>藤ノ瀬</t>
    <rPh sb="0" eb="1">
      <t>フジ</t>
    </rPh>
    <rPh sb="2" eb="3">
      <t>セ</t>
    </rPh>
    <phoneticPr fontId="2"/>
  </si>
  <si>
    <t>柳田</t>
    <rPh sb="0" eb="2">
      <t>ヤナギダ</t>
    </rPh>
    <phoneticPr fontId="2"/>
  </si>
  <si>
    <t>姫</t>
    <rPh sb="0" eb="1">
      <t>ヒメ</t>
    </rPh>
    <phoneticPr fontId="2"/>
  </si>
  <si>
    <t>岩車</t>
    <rPh sb="0" eb="1">
      <t>イワ</t>
    </rPh>
    <rPh sb="1" eb="2">
      <t>クルマ</t>
    </rPh>
    <phoneticPr fontId="2"/>
  </si>
  <si>
    <t>神野</t>
    <rPh sb="0" eb="2">
      <t>ジンノ</t>
    </rPh>
    <phoneticPr fontId="2"/>
  </si>
  <si>
    <t>比良</t>
    <rPh sb="0" eb="1">
      <t>ヒ</t>
    </rPh>
    <rPh sb="1" eb="2">
      <t>ヨ</t>
    </rPh>
    <phoneticPr fontId="2"/>
  </si>
  <si>
    <t>住吉</t>
    <rPh sb="0" eb="2">
      <t>スミヨシ</t>
    </rPh>
    <phoneticPr fontId="2"/>
  </si>
  <si>
    <t>内浦</t>
    <rPh sb="0" eb="2">
      <t>ウチウラ</t>
    </rPh>
    <phoneticPr fontId="2"/>
  </si>
  <si>
    <t>穴水南部</t>
    <rPh sb="0" eb="2">
      <t>アナミズ</t>
    </rPh>
    <rPh sb="2" eb="4">
      <t>ナンブ</t>
    </rPh>
    <phoneticPr fontId="2"/>
  </si>
  <si>
    <t>三波</t>
    <rPh sb="0" eb="1">
      <t>３</t>
    </rPh>
    <rPh sb="1" eb="2">
      <t>ナミ</t>
    </rPh>
    <phoneticPr fontId="2"/>
  </si>
  <si>
    <t>穴水東部</t>
    <rPh sb="0" eb="1">
      <t>アナ</t>
    </rPh>
    <rPh sb="1" eb="2">
      <t>ミズ</t>
    </rPh>
    <rPh sb="2" eb="4">
      <t>トウブ</t>
    </rPh>
    <phoneticPr fontId="2"/>
  </si>
  <si>
    <t>穴水</t>
    <rPh sb="0" eb="2">
      <t>アナミズ</t>
    </rPh>
    <phoneticPr fontId="2"/>
  </si>
  <si>
    <t>矢波</t>
    <rPh sb="0" eb="2">
      <t>ヤナミ</t>
    </rPh>
    <phoneticPr fontId="2"/>
  </si>
  <si>
    <t>能都町</t>
    <rPh sb="0" eb="2">
      <t>ノト</t>
    </rPh>
    <rPh sb="2" eb="3">
      <t>マチ</t>
    </rPh>
    <phoneticPr fontId="2"/>
  </si>
  <si>
    <t>浦上</t>
    <rPh sb="0" eb="2">
      <t>ウラカミ</t>
    </rPh>
    <phoneticPr fontId="2"/>
  </si>
  <si>
    <t>五十洲</t>
    <rPh sb="0" eb="2">
      <t>５０</t>
    </rPh>
    <rPh sb="2" eb="3">
      <t>ス</t>
    </rPh>
    <phoneticPr fontId="2"/>
  </si>
  <si>
    <t>本郷</t>
    <rPh sb="0" eb="2">
      <t>ホンゴウ</t>
    </rPh>
    <phoneticPr fontId="2"/>
  </si>
  <si>
    <t>皆月</t>
    <rPh sb="0" eb="1">
      <t>ミナ</t>
    </rPh>
    <rPh sb="1" eb="2">
      <t>ツキ</t>
    </rPh>
    <phoneticPr fontId="2"/>
  </si>
  <si>
    <t>谷口</t>
    <rPh sb="0" eb="2">
      <t>タニグチ</t>
    </rPh>
    <phoneticPr fontId="2"/>
  </si>
  <si>
    <t>南志見</t>
    <rPh sb="0" eb="1">
      <t>ミナミ</t>
    </rPh>
    <rPh sb="1" eb="2">
      <t>シ</t>
    </rPh>
    <rPh sb="2" eb="3">
      <t>ミ</t>
    </rPh>
    <phoneticPr fontId="2"/>
  </si>
  <si>
    <t>町野</t>
    <rPh sb="0" eb="1">
      <t>マチ</t>
    </rPh>
    <rPh sb="1" eb="2">
      <t>ノ</t>
    </rPh>
    <phoneticPr fontId="2"/>
  </si>
  <si>
    <t>阿岸</t>
    <rPh sb="0" eb="1">
      <t>ア</t>
    </rPh>
    <rPh sb="1" eb="2">
      <t>キシ</t>
    </rPh>
    <phoneticPr fontId="2"/>
  </si>
  <si>
    <t>諸岡</t>
    <rPh sb="0" eb="2">
      <t>モロオカ</t>
    </rPh>
    <phoneticPr fontId="2"/>
  </si>
  <si>
    <t>剱地</t>
    <rPh sb="0" eb="2">
      <t>ケンチチ</t>
    </rPh>
    <phoneticPr fontId="2"/>
  </si>
  <si>
    <t>名舟</t>
    <rPh sb="0" eb="1">
      <t>ナ</t>
    </rPh>
    <rPh sb="1" eb="2">
      <t>フネ</t>
    </rPh>
    <phoneticPr fontId="2"/>
  </si>
  <si>
    <t>黒島</t>
    <rPh sb="0" eb="2">
      <t>クロシマ</t>
    </rPh>
    <phoneticPr fontId="2"/>
  </si>
  <si>
    <t>三井</t>
    <rPh sb="0" eb="2">
      <t>ミツイ</t>
    </rPh>
    <phoneticPr fontId="2"/>
  </si>
  <si>
    <t>北川</t>
    <rPh sb="0" eb="2">
      <t>キタガワ</t>
    </rPh>
    <phoneticPr fontId="2"/>
  </si>
  <si>
    <t>西保</t>
    <rPh sb="0" eb="1">
      <t>ニシ</t>
    </rPh>
    <rPh sb="1" eb="2">
      <t>ホ</t>
    </rPh>
    <phoneticPr fontId="2"/>
  </si>
  <si>
    <t>門前</t>
    <rPh sb="0" eb="2">
      <t>モンゼン</t>
    </rPh>
    <phoneticPr fontId="2"/>
  </si>
  <si>
    <t>道下</t>
    <rPh sb="0" eb="1">
      <t>ミチ</t>
    </rPh>
    <rPh sb="1" eb="2">
      <t>シタ</t>
    </rPh>
    <phoneticPr fontId="2"/>
  </si>
  <si>
    <t>輪島西部</t>
    <rPh sb="0" eb="2">
      <t>ワジマ</t>
    </rPh>
    <rPh sb="2" eb="4">
      <t>セイブ</t>
    </rPh>
    <phoneticPr fontId="2"/>
  </si>
  <si>
    <t>輪島</t>
    <rPh sb="0" eb="2">
      <t>ワジマ</t>
    </rPh>
    <phoneticPr fontId="2"/>
  </si>
  <si>
    <t>門前東部</t>
    <rPh sb="0" eb="2">
      <t>モンゼン</t>
    </rPh>
    <rPh sb="2" eb="4">
      <t>トウブ</t>
    </rPh>
    <phoneticPr fontId="2"/>
  </si>
  <si>
    <t>輪島MN</t>
    <rPh sb="0" eb="2">
      <t>ワジマ</t>
    </rPh>
    <phoneticPr fontId="2"/>
  </si>
  <si>
    <t>輪島東部</t>
    <rPh sb="0" eb="2">
      <t>ワジマ</t>
    </rPh>
    <rPh sb="2" eb="4">
      <t>トウブ</t>
    </rPh>
    <phoneticPr fontId="2"/>
  </si>
  <si>
    <t>輪島市</t>
    <rPh sb="0" eb="1">
      <t>ワ</t>
    </rPh>
    <rPh sb="1" eb="2">
      <t>シマ</t>
    </rPh>
    <rPh sb="2" eb="3">
      <t>シ</t>
    </rPh>
    <phoneticPr fontId="2"/>
  </si>
  <si>
    <t>店　　名</t>
  </si>
  <si>
    <t>部　数</t>
    <phoneticPr fontId="2"/>
  </si>
  <si>
    <t>摘　　　要</t>
  </si>
  <si>
    <t>申　込　社</t>
  </si>
  <si>
    <t>タ　イ　ト　ル</t>
  </si>
  <si>
    <t>サ　イ　ズ</t>
  </si>
  <si>
    <t>折　込　日</t>
  </si>
  <si>
    <t>広　告　主</t>
  </si>
  <si>
    <t>（能登地区）</t>
  </si>
  <si>
    <t>金沢中央A</t>
    <rPh sb="0" eb="2">
      <t>カナザワ</t>
    </rPh>
    <rPh sb="2" eb="4">
      <t>チュウオウ</t>
    </rPh>
    <phoneticPr fontId="2"/>
  </si>
  <si>
    <t>幸町城南A</t>
    <rPh sb="0" eb="1">
      <t>サチ</t>
    </rPh>
    <rPh sb="1" eb="2">
      <t>マチ</t>
    </rPh>
    <rPh sb="2" eb="4">
      <t>ジョウナン</t>
    </rPh>
    <phoneticPr fontId="2"/>
  </si>
  <si>
    <t>駅西A</t>
    <rPh sb="0" eb="1">
      <t>エキ</t>
    </rPh>
    <rPh sb="1" eb="2">
      <t>ニシ</t>
    </rPh>
    <phoneticPr fontId="2"/>
  </si>
  <si>
    <t>諸江A</t>
    <rPh sb="0" eb="2">
      <t>モロエ</t>
    </rPh>
    <phoneticPr fontId="2"/>
  </si>
  <si>
    <t>金石大徳A</t>
    <rPh sb="0" eb="2">
      <t>カナイワ</t>
    </rPh>
    <rPh sb="2" eb="4">
      <t>ダイトク</t>
    </rPh>
    <phoneticPr fontId="2"/>
  </si>
  <si>
    <t>粟ケ崎A</t>
    <rPh sb="0" eb="1">
      <t>アワ</t>
    </rPh>
    <rPh sb="2" eb="3">
      <t>サキ</t>
    </rPh>
    <phoneticPr fontId="2"/>
  </si>
  <si>
    <t>金沢東部A</t>
    <rPh sb="0" eb="2">
      <t>カナザワ</t>
    </rPh>
    <rPh sb="2" eb="4">
      <t>トウブ</t>
    </rPh>
    <phoneticPr fontId="2"/>
  </si>
  <si>
    <t>小立野笠舞A</t>
    <rPh sb="0" eb="1">
      <t>コ</t>
    </rPh>
    <rPh sb="1" eb="3">
      <t>タテノ</t>
    </rPh>
    <rPh sb="3" eb="4">
      <t>カサ</t>
    </rPh>
    <rPh sb="4" eb="5">
      <t>マイ</t>
    </rPh>
    <phoneticPr fontId="2"/>
  </si>
  <si>
    <t>城北橋場A</t>
    <rPh sb="0" eb="2">
      <t>ジョウホク</t>
    </rPh>
    <rPh sb="2" eb="4">
      <t>ハシバ</t>
    </rPh>
    <phoneticPr fontId="2"/>
  </si>
  <si>
    <t>新神田A</t>
    <rPh sb="0" eb="1">
      <t>シン</t>
    </rPh>
    <rPh sb="1" eb="2">
      <t>カミ</t>
    </rPh>
    <rPh sb="2" eb="3">
      <t>タ</t>
    </rPh>
    <phoneticPr fontId="2"/>
  </si>
  <si>
    <t>米丸A</t>
    <rPh sb="0" eb="1">
      <t>コメ</t>
    </rPh>
    <rPh sb="1" eb="2">
      <t>マル</t>
    </rPh>
    <phoneticPr fontId="2"/>
  </si>
  <si>
    <t>泉A</t>
    <rPh sb="0" eb="1">
      <t>イズミ</t>
    </rPh>
    <phoneticPr fontId="2"/>
  </si>
  <si>
    <t>西金沢A</t>
    <rPh sb="0" eb="1">
      <t>ニシ</t>
    </rPh>
    <rPh sb="1" eb="3">
      <t>カナザワ</t>
    </rPh>
    <phoneticPr fontId="2"/>
  </si>
  <si>
    <t>西インターA</t>
    <rPh sb="0" eb="1">
      <t>ニシ</t>
    </rPh>
    <phoneticPr fontId="2"/>
  </si>
  <si>
    <t>泉野円光寺A</t>
    <rPh sb="0" eb="2">
      <t>イズミノ</t>
    </rPh>
    <rPh sb="2" eb="5">
      <t>エンコウジ</t>
    </rPh>
    <phoneticPr fontId="2"/>
  </si>
  <si>
    <t>高尾台A</t>
    <rPh sb="0" eb="3">
      <t>タカオダイ</t>
    </rPh>
    <phoneticPr fontId="2"/>
  </si>
  <si>
    <t>久安A</t>
    <rPh sb="0" eb="2">
      <t>ヒサヤス</t>
    </rPh>
    <phoneticPr fontId="2"/>
  </si>
  <si>
    <t>松任千代野A</t>
    <rPh sb="0" eb="2">
      <t>マットウ</t>
    </rPh>
    <rPh sb="2" eb="4">
      <t>チヨ</t>
    </rPh>
    <rPh sb="4" eb="5">
      <t>ノ</t>
    </rPh>
    <phoneticPr fontId="2"/>
  </si>
  <si>
    <t>松任中央A</t>
    <rPh sb="0" eb="2">
      <t>マットウ</t>
    </rPh>
    <rPh sb="2" eb="4">
      <t>チュウオウ</t>
    </rPh>
    <phoneticPr fontId="2"/>
  </si>
  <si>
    <t>松任東部A</t>
    <rPh sb="0" eb="2">
      <t>マットウ</t>
    </rPh>
    <rPh sb="2" eb="4">
      <t>トウブ</t>
    </rPh>
    <phoneticPr fontId="2"/>
  </si>
  <si>
    <t>松任西部A</t>
    <rPh sb="0" eb="2">
      <t>マットウ</t>
    </rPh>
    <rPh sb="2" eb="4">
      <t>セイブ</t>
    </rPh>
    <phoneticPr fontId="2"/>
  </si>
  <si>
    <t>松任川北A</t>
    <rPh sb="0" eb="2">
      <t>マットウ</t>
    </rPh>
    <rPh sb="2" eb="4">
      <t>カワキタ</t>
    </rPh>
    <phoneticPr fontId="2"/>
  </si>
  <si>
    <t>松任美川A</t>
    <rPh sb="0" eb="2">
      <t>マットウ</t>
    </rPh>
    <rPh sb="2" eb="3">
      <t>ビ</t>
    </rPh>
    <rPh sb="3" eb="4">
      <t>カワ</t>
    </rPh>
    <phoneticPr fontId="2"/>
  </si>
  <si>
    <t>寺井A</t>
    <rPh sb="0" eb="2">
      <t>テライ</t>
    </rPh>
    <phoneticPr fontId="2"/>
  </si>
  <si>
    <t>松陽A</t>
    <rPh sb="0" eb="1">
      <t>マツ</t>
    </rPh>
    <rPh sb="1" eb="2">
      <t>ヨウ</t>
    </rPh>
    <phoneticPr fontId="2"/>
  </si>
  <si>
    <t>今江A</t>
    <rPh sb="0" eb="1">
      <t>イマ</t>
    </rPh>
    <rPh sb="1" eb="2">
      <t>エ</t>
    </rPh>
    <phoneticPr fontId="2"/>
  </si>
  <si>
    <t>中海A</t>
    <rPh sb="0" eb="1">
      <t>ナカ</t>
    </rPh>
    <rPh sb="1" eb="2">
      <t>ウミ</t>
    </rPh>
    <phoneticPr fontId="2"/>
  </si>
  <si>
    <t>苗代A</t>
    <rPh sb="0" eb="2">
      <t>ナエシロ</t>
    </rPh>
    <phoneticPr fontId="2"/>
  </si>
  <si>
    <t>粟津A</t>
    <rPh sb="0" eb="2">
      <t>アワズ</t>
    </rPh>
    <phoneticPr fontId="2"/>
  </si>
  <si>
    <t>大聖寺A</t>
    <rPh sb="0" eb="3">
      <t>ダイショウジ</t>
    </rPh>
    <phoneticPr fontId="2"/>
  </si>
  <si>
    <t>三谷A</t>
    <rPh sb="0" eb="1">
      <t>３</t>
    </rPh>
    <rPh sb="1" eb="2">
      <t>タニ</t>
    </rPh>
    <phoneticPr fontId="2"/>
  </si>
  <si>
    <t>加賀中央A</t>
    <rPh sb="0" eb="2">
      <t>カガ</t>
    </rPh>
    <rPh sb="2" eb="4">
      <t>チュウオウ</t>
    </rPh>
    <phoneticPr fontId="2"/>
  </si>
  <si>
    <t>片山津A</t>
    <rPh sb="0" eb="1">
      <t>カタ</t>
    </rPh>
    <rPh sb="1" eb="2">
      <t>ヤマ</t>
    </rPh>
    <rPh sb="2" eb="3">
      <t>ツ</t>
    </rPh>
    <phoneticPr fontId="2"/>
  </si>
  <si>
    <t>山代A</t>
    <rPh sb="0" eb="2">
      <t>ヤマシロ</t>
    </rPh>
    <phoneticPr fontId="2"/>
  </si>
  <si>
    <t>内灘A</t>
    <rPh sb="0" eb="2">
      <t>ウチナダ</t>
    </rPh>
    <phoneticPr fontId="2"/>
  </si>
  <si>
    <t>押水A</t>
    <rPh sb="0" eb="2">
      <t>オシミズ</t>
    </rPh>
    <phoneticPr fontId="2"/>
  </si>
  <si>
    <t>七尾A</t>
    <rPh sb="0" eb="2">
      <t>ナナオ</t>
    </rPh>
    <phoneticPr fontId="2"/>
  </si>
  <si>
    <t>七尾東部A</t>
    <rPh sb="0" eb="2">
      <t>ナナオ</t>
    </rPh>
    <rPh sb="2" eb="4">
      <t>トウブ</t>
    </rPh>
    <phoneticPr fontId="2"/>
  </si>
  <si>
    <t>宇出津西部A</t>
    <rPh sb="0" eb="3">
      <t>ウシツ</t>
    </rPh>
    <rPh sb="3" eb="5">
      <t>セイブ</t>
    </rPh>
    <phoneticPr fontId="2"/>
  </si>
  <si>
    <t>ウシツ中央A</t>
    <rPh sb="3" eb="5">
      <t>チュウオウ</t>
    </rPh>
    <phoneticPr fontId="2"/>
  </si>
  <si>
    <t>小松中央A</t>
    <rPh sb="0" eb="4">
      <t>コマツチュウオウ</t>
    </rPh>
    <phoneticPr fontId="2"/>
  </si>
  <si>
    <t>野々市白山A</t>
    <rPh sb="0" eb="3">
      <t>ノノイチ</t>
    </rPh>
    <rPh sb="3" eb="5">
      <t>ハクサン</t>
    </rPh>
    <phoneticPr fontId="2"/>
  </si>
  <si>
    <t>読　売</t>
    <phoneticPr fontId="2"/>
  </si>
  <si>
    <t>朝　日</t>
    <phoneticPr fontId="2"/>
  </si>
  <si>
    <t>日　経</t>
    <rPh sb="0" eb="1">
      <t>ヒ</t>
    </rPh>
    <rPh sb="2" eb="3">
      <t>キョウ</t>
    </rPh>
    <phoneticPr fontId="2"/>
  </si>
  <si>
    <t>毎　日</t>
    <rPh sb="0" eb="1">
      <t>ゴト</t>
    </rPh>
    <rPh sb="2" eb="3">
      <t>ヒ</t>
    </rPh>
    <phoneticPr fontId="2"/>
  </si>
  <si>
    <t>北　國</t>
    <rPh sb="0" eb="1">
      <t>キタ</t>
    </rPh>
    <rPh sb="2" eb="3">
      <t>コク</t>
    </rPh>
    <phoneticPr fontId="2"/>
  </si>
  <si>
    <t>中　日</t>
    <phoneticPr fontId="2"/>
  </si>
  <si>
    <t>読　売</t>
    <rPh sb="0" eb="1">
      <t>ドク</t>
    </rPh>
    <rPh sb="2" eb="3">
      <t>バイ</t>
    </rPh>
    <phoneticPr fontId="2"/>
  </si>
  <si>
    <t>朝　日</t>
    <rPh sb="0" eb="1">
      <t>アサ</t>
    </rPh>
    <rPh sb="2" eb="3">
      <t>ヒ</t>
    </rPh>
    <phoneticPr fontId="2"/>
  </si>
  <si>
    <t>中　日</t>
    <rPh sb="0" eb="1">
      <t>ナカ</t>
    </rPh>
    <rPh sb="2" eb="3">
      <t>ヒ</t>
    </rPh>
    <phoneticPr fontId="2"/>
  </si>
  <si>
    <t>金沢北</t>
    <rPh sb="0" eb="2">
      <t>カナザワ</t>
    </rPh>
    <rPh sb="2" eb="3">
      <t>キタ</t>
    </rPh>
    <phoneticPr fontId="2"/>
  </si>
  <si>
    <t>白山市（能美郡川北町含む）</t>
    <rPh sb="0" eb="2">
      <t>ハクサン</t>
    </rPh>
    <rPh sb="2" eb="3">
      <t>シ</t>
    </rPh>
    <phoneticPr fontId="2"/>
  </si>
  <si>
    <t>中　日</t>
    <rPh sb="0" eb="1">
      <t>ナカ</t>
    </rPh>
    <rPh sb="2" eb="3">
      <t>ニチ</t>
    </rPh>
    <phoneticPr fontId="2"/>
  </si>
  <si>
    <t>符津</t>
    <rPh sb="0" eb="1">
      <t>フ</t>
    </rPh>
    <rPh sb="1" eb="2">
      <t>ツ</t>
    </rPh>
    <phoneticPr fontId="2"/>
  </si>
  <si>
    <t>相馬</t>
    <phoneticPr fontId="2"/>
  </si>
  <si>
    <t>上荒屋A</t>
    <rPh sb="0" eb="1">
      <t>ウエ</t>
    </rPh>
    <rPh sb="1" eb="3">
      <t>アラヤ</t>
    </rPh>
    <phoneticPr fontId="2"/>
  </si>
  <si>
    <t>石川県庁前A</t>
    <rPh sb="0" eb="5">
      <t>イシカワケンチョウマエ</t>
    </rPh>
    <phoneticPr fontId="2"/>
  </si>
  <si>
    <t>城北御所A</t>
    <rPh sb="0" eb="2">
      <t>ジョウホク</t>
    </rPh>
    <rPh sb="2" eb="4">
      <t>ゴショ</t>
    </rPh>
    <phoneticPr fontId="2"/>
  </si>
  <si>
    <t>金沢駅西A</t>
    <rPh sb="0" eb="2">
      <t>カナザワ</t>
    </rPh>
    <rPh sb="2" eb="4">
      <t>エキニシ</t>
    </rPh>
    <phoneticPr fontId="2"/>
  </si>
  <si>
    <t>廃店</t>
    <rPh sb="0" eb="1">
      <t>ハイ</t>
    </rPh>
    <rPh sb="1" eb="2">
      <t>ミセ</t>
    </rPh>
    <phoneticPr fontId="1"/>
  </si>
  <si>
    <t>金沢西MN</t>
    <rPh sb="0" eb="2">
      <t>カナザワ</t>
    </rPh>
    <rPh sb="2" eb="3">
      <t>ニシ</t>
    </rPh>
    <phoneticPr fontId="2"/>
  </si>
  <si>
    <t>金沢中央MN</t>
    <rPh sb="0" eb="2">
      <t>カナザワ</t>
    </rPh>
    <rPh sb="2" eb="4">
      <t>チュウオウ</t>
    </rPh>
    <phoneticPr fontId="2"/>
  </si>
  <si>
    <t>長町MN</t>
    <rPh sb="0" eb="2">
      <t>ナガマチ</t>
    </rPh>
    <phoneticPr fontId="2"/>
  </si>
  <si>
    <t>泉MN</t>
    <rPh sb="0" eb="1">
      <t>イズミ</t>
    </rPh>
    <phoneticPr fontId="2"/>
  </si>
  <si>
    <t>橋場町MN</t>
    <rPh sb="0" eb="3">
      <t>ハシバチョウ</t>
    </rPh>
    <phoneticPr fontId="2"/>
  </si>
  <si>
    <t>浅野川MN</t>
    <rPh sb="0" eb="3">
      <t>アサノガワ</t>
    </rPh>
    <phoneticPr fontId="2"/>
  </si>
  <si>
    <t>神宮寺</t>
    <rPh sb="0" eb="2">
      <t>ジングウ</t>
    </rPh>
    <rPh sb="2" eb="3">
      <t>テラ</t>
    </rPh>
    <phoneticPr fontId="2"/>
  </si>
  <si>
    <t>涌波MN</t>
    <rPh sb="0" eb="1">
      <t>ワ</t>
    </rPh>
    <rPh sb="1" eb="2">
      <t>ナミ</t>
    </rPh>
    <phoneticPr fontId="2"/>
  </si>
  <si>
    <t>高尾新町MN</t>
    <rPh sb="0" eb="2">
      <t>タカオ</t>
    </rPh>
    <rPh sb="2" eb="4">
      <t>シンマチ</t>
    </rPh>
    <phoneticPr fontId="2"/>
  </si>
  <si>
    <t>額団地MN</t>
    <rPh sb="0" eb="1">
      <t>ガク</t>
    </rPh>
    <rPh sb="1" eb="3">
      <t>ダンチ</t>
    </rPh>
    <phoneticPr fontId="2"/>
  </si>
  <si>
    <t>四十万MN</t>
    <rPh sb="0" eb="3">
      <t>シジマ</t>
    </rPh>
    <phoneticPr fontId="2"/>
  </si>
  <si>
    <t>伏見台MN</t>
    <rPh sb="0" eb="2">
      <t>フシミ</t>
    </rPh>
    <rPh sb="2" eb="3">
      <t>ダイ</t>
    </rPh>
    <phoneticPr fontId="2"/>
  </si>
  <si>
    <t>西泉MN</t>
    <rPh sb="0" eb="2">
      <t>ニシイズミ</t>
    </rPh>
    <phoneticPr fontId="2"/>
  </si>
  <si>
    <t>西金西部MN</t>
    <rPh sb="0" eb="1">
      <t>ニシ</t>
    </rPh>
    <rPh sb="1" eb="2">
      <t>キン</t>
    </rPh>
    <rPh sb="2" eb="4">
      <t>セイブ</t>
    </rPh>
    <phoneticPr fontId="2"/>
  </si>
  <si>
    <t>西金沢MN</t>
    <rPh sb="0" eb="1">
      <t>ニシ</t>
    </rPh>
    <rPh sb="1" eb="3">
      <t>カナザワ</t>
    </rPh>
    <phoneticPr fontId="2"/>
  </si>
  <si>
    <t>西南部MN</t>
    <rPh sb="0" eb="1">
      <t>ニシ</t>
    </rPh>
    <rPh sb="1" eb="2">
      <t>ミナミ</t>
    </rPh>
    <rPh sb="2" eb="3">
      <t>ブ</t>
    </rPh>
    <phoneticPr fontId="2"/>
  </si>
  <si>
    <t>上荒屋MN</t>
    <rPh sb="0" eb="1">
      <t>ウエ</t>
    </rPh>
    <rPh sb="1" eb="3">
      <t>アラヤ</t>
    </rPh>
    <phoneticPr fontId="2"/>
  </si>
  <si>
    <t>神田MN</t>
    <rPh sb="0" eb="2">
      <t>カンダ</t>
    </rPh>
    <phoneticPr fontId="2"/>
  </si>
  <si>
    <t>新神田MN</t>
    <rPh sb="0" eb="1">
      <t>シン</t>
    </rPh>
    <rPh sb="1" eb="2">
      <t>カミ</t>
    </rPh>
    <rPh sb="2" eb="3">
      <t>タ</t>
    </rPh>
    <phoneticPr fontId="2"/>
  </si>
  <si>
    <t>米丸MN</t>
    <rPh sb="0" eb="1">
      <t>ヨネ</t>
    </rPh>
    <rPh sb="1" eb="2">
      <t>マル</t>
    </rPh>
    <phoneticPr fontId="2"/>
  </si>
  <si>
    <t>みどりMN</t>
    <phoneticPr fontId="2"/>
  </si>
  <si>
    <t>西ｲﾝﾀｰMN</t>
    <rPh sb="0" eb="1">
      <t>ニシ</t>
    </rPh>
    <phoneticPr fontId="2"/>
  </si>
  <si>
    <t>駅西MN</t>
    <rPh sb="0" eb="1">
      <t>エキ</t>
    </rPh>
    <rPh sb="1" eb="2">
      <t>ニシ</t>
    </rPh>
    <phoneticPr fontId="2"/>
  </si>
  <si>
    <t>粟崎MN</t>
    <rPh sb="0" eb="1">
      <t>アワ</t>
    </rPh>
    <rPh sb="1" eb="2">
      <t>サキ</t>
    </rPh>
    <phoneticPr fontId="2"/>
  </si>
  <si>
    <t>金石西MN</t>
    <rPh sb="0" eb="2">
      <t>カナイワ</t>
    </rPh>
    <rPh sb="2" eb="3">
      <t>ニシ</t>
    </rPh>
    <phoneticPr fontId="2"/>
  </si>
  <si>
    <t>大徳MN</t>
    <rPh sb="0" eb="1">
      <t>オオ</t>
    </rPh>
    <rPh sb="1" eb="2">
      <t>トク</t>
    </rPh>
    <phoneticPr fontId="2"/>
  </si>
  <si>
    <t>戸板MN</t>
    <rPh sb="0" eb="1">
      <t>ト</t>
    </rPh>
    <rPh sb="1" eb="2">
      <t>イタ</t>
    </rPh>
    <phoneticPr fontId="2"/>
  </si>
  <si>
    <t>木越団地MN</t>
    <rPh sb="0" eb="1">
      <t>キ</t>
    </rPh>
    <rPh sb="1" eb="2">
      <t>コ</t>
    </rPh>
    <rPh sb="2" eb="4">
      <t>ダンチ</t>
    </rPh>
    <phoneticPr fontId="2"/>
  </si>
  <si>
    <t>東蚊爪MN</t>
    <rPh sb="0" eb="1">
      <t>ヒガシ</t>
    </rPh>
    <rPh sb="1" eb="2">
      <t>カ</t>
    </rPh>
    <rPh sb="2" eb="3">
      <t>ツメ</t>
    </rPh>
    <phoneticPr fontId="2"/>
  </si>
  <si>
    <t>鳴和MN</t>
    <rPh sb="0" eb="1">
      <t>ナ</t>
    </rPh>
    <rPh sb="1" eb="2">
      <t>ワ</t>
    </rPh>
    <phoneticPr fontId="2"/>
  </si>
  <si>
    <t>千坂MN</t>
    <rPh sb="0" eb="1">
      <t>１０００</t>
    </rPh>
    <rPh sb="1" eb="2">
      <t>サカ</t>
    </rPh>
    <phoneticPr fontId="2"/>
  </si>
  <si>
    <t>森本MN</t>
    <rPh sb="0" eb="2">
      <t>モリモト</t>
    </rPh>
    <phoneticPr fontId="2"/>
  </si>
  <si>
    <t>森本北部MN</t>
    <rPh sb="0" eb="2">
      <t>モリモト</t>
    </rPh>
    <rPh sb="2" eb="4">
      <t>ホクブ</t>
    </rPh>
    <phoneticPr fontId="2"/>
  </si>
  <si>
    <t>野々市MN</t>
    <rPh sb="0" eb="3">
      <t>ノノイチ</t>
    </rPh>
    <phoneticPr fontId="2"/>
  </si>
  <si>
    <t>野々市駅前MN</t>
    <rPh sb="0" eb="3">
      <t>ノノイチ</t>
    </rPh>
    <rPh sb="3" eb="5">
      <t>エキマエ</t>
    </rPh>
    <phoneticPr fontId="2"/>
  </si>
  <si>
    <t>松任MN</t>
    <rPh sb="0" eb="2">
      <t>マットウ</t>
    </rPh>
    <phoneticPr fontId="2"/>
  </si>
  <si>
    <t>松任東部MN</t>
    <rPh sb="0" eb="2">
      <t>マットウ</t>
    </rPh>
    <rPh sb="2" eb="3">
      <t>ヒガシ</t>
    </rPh>
    <rPh sb="3" eb="4">
      <t>ナンブ</t>
    </rPh>
    <phoneticPr fontId="2"/>
  </si>
  <si>
    <t>松南MN</t>
    <rPh sb="0" eb="1">
      <t>マツ</t>
    </rPh>
    <rPh sb="1" eb="2">
      <t>ミナミ</t>
    </rPh>
    <phoneticPr fontId="2"/>
  </si>
  <si>
    <t>石川MN</t>
    <rPh sb="0" eb="2">
      <t>イシカワ</t>
    </rPh>
    <phoneticPr fontId="2"/>
  </si>
  <si>
    <t>笠間MN</t>
    <rPh sb="0" eb="2">
      <t>カサマ</t>
    </rPh>
    <phoneticPr fontId="2"/>
  </si>
  <si>
    <t>千代野MN</t>
    <rPh sb="0" eb="2">
      <t>チヨ</t>
    </rPh>
    <rPh sb="2" eb="3">
      <t>ノ</t>
    </rPh>
    <phoneticPr fontId="2"/>
  </si>
  <si>
    <t>旭丘MN</t>
    <rPh sb="0" eb="1">
      <t>アサヒ</t>
    </rPh>
    <rPh sb="1" eb="2">
      <t>オカ</t>
    </rPh>
    <phoneticPr fontId="2"/>
  </si>
  <si>
    <t>相木MN</t>
    <rPh sb="0" eb="2">
      <t>アイキ</t>
    </rPh>
    <phoneticPr fontId="2"/>
  </si>
  <si>
    <t>川北MN</t>
    <rPh sb="0" eb="1">
      <t>カワ</t>
    </rPh>
    <rPh sb="1" eb="2">
      <t>キタ</t>
    </rPh>
    <phoneticPr fontId="2"/>
  </si>
  <si>
    <t>美川MN</t>
    <rPh sb="0" eb="1">
      <t>ビ</t>
    </rPh>
    <rPh sb="1" eb="2">
      <t>カワ</t>
    </rPh>
    <phoneticPr fontId="2"/>
  </si>
  <si>
    <t>美川湊MN</t>
    <rPh sb="0" eb="1">
      <t>ビ</t>
    </rPh>
    <rPh sb="1" eb="2">
      <t>カワ</t>
    </rPh>
    <rPh sb="2" eb="3">
      <t>ミナト</t>
    </rPh>
    <phoneticPr fontId="2"/>
  </si>
  <si>
    <t>鶴来中部MN</t>
    <rPh sb="0" eb="2">
      <t>ツルギ</t>
    </rPh>
    <rPh sb="2" eb="4">
      <t>チュウブ</t>
    </rPh>
    <phoneticPr fontId="2"/>
  </si>
  <si>
    <t>蔵山MN</t>
    <rPh sb="0" eb="1">
      <t>クラ</t>
    </rPh>
    <rPh sb="1" eb="2">
      <t>ヤマ</t>
    </rPh>
    <phoneticPr fontId="2"/>
  </si>
  <si>
    <t>館畑MN</t>
    <rPh sb="0" eb="1">
      <t>カン</t>
    </rPh>
    <rPh sb="1" eb="2">
      <t>ハタ</t>
    </rPh>
    <phoneticPr fontId="2"/>
  </si>
  <si>
    <t>道法寺MN</t>
    <rPh sb="0" eb="1">
      <t>ドウ</t>
    </rPh>
    <rPh sb="1" eb="2">
      <t>ホウ</t>
    </rPh>
    <rPh sb="2" eb="3">
      <t>テラ</t>
    </rPh>
    <phoneticPr fontId="2"/>
  </si>
  <si>
    <t>河内MN</t>
    <rPh sb="0" eb="1">
      <t>カワ</t>
    </rPh>
    <rPh sb="1" eb="2">
      <t>ウチ</t>
    </rPh>
    <phoneticPr fontId="2"/>
  </si>
  <si>
    <t>鳥越MN</t>
    <rPh sb="0" eb="2">
      <t>トリゴエ</t>
    </rPh>
    <phoneticPr fontId="2"/>
  </si>
  <si>
    <t>別宮MN</t>
    <rPh sb="0" eb="1">
      <t>ベツ</t>
    </rPh>
    <rPh sb="1" eb="2">
      <t>ミヤ</t>
    </rPh>
    <phoneticPr fontId="2"/>
  </si>
  <si>
    <t>根上東部MN</t>
    <rPh sb="0" eb="1">
      <t>ネ</t>
    </rPh>
    <rPh sb="1" eb="2">
      <t>ウエ</t>
    </rPh>
    <rPh sb="2" eb="4">
      <t>トウブ</t>
    </rPh>
    <phoneticPr fontId="2"/>
  </si>
  <si>
    <t>根上南部MN</t>
    <rPh sb="0" eb="1">
      <t>ネ</t>
    </rPh>
    <rPh sb="1" eb="2">
      <t>ウエ</t>
    </rPh>
    <rPh sb="2" eb="4">
      <t>ナンブ</t>
    </rPh>
    <phoneticPr fontId="2"/>
  </si>
  <si>
    <t>本寺井MN</t>
    <rPh sb="0" eb="1">
      <t>ホン</t>
    </rPh>
    <rPh sb="1" eb="3">
      <t>テライ</t>
    </rPh>
    <phoneticPr fontId="2"/>
  </si>
  <si>
    <t>手取MN</t>
    <rPh sb="0" eb="2">
      <t>テドリ</t>
    </rPh>
    <phoneticPr fontId="2"/>
  </si>
  <si>
    <t>辰口MN</t>
    <rPh sb="0" eb="1">
      <t>タツ</t>
    </rPh>
    <rPh sb="1" eb="2">
      <t>クチ</t>
    </rPh>
    <phoneticPr fontId="2"/>
  </si>
  <si>
    <t>緑が丘MN</t>
    <rPh sb="0" eb="1">
      <t>ミドリ</t>
    </rPh>
    <rPh sb="2" eb="3">
      <t>オカ</t>
    </rPh>
    <phoneticPr fontId="2"/>
  </si>
  <si>
    <t>灯台笹MN</t>
    <rPh sb="0" eb="2">
      <t>トウダイ</t>
    </rPh>
    <rPh sb="2" eb="3">
      <t>ササ</t>
    </rPh>
    <phoneticPr fontId="2"/>
  </si>
  <si>
    <t>小松北MN</t>
    <rPh sb="0" eb="2">
      <t>コマツ</t>
    </rPh>
    <rPh sb="2" eb="3">
      <t>キタ</t>
    </rPh>
    <phoneticPr fontId="2"/>
  </si>
  <si>
    <t>国府MN</t>
    <rPh sb="0" eb="2">
      <t>コフ</t>
    </rPh>
    <phoneticPr fontId="2"/>
  </si>
  <si>
    <t>白江MN</t>
    <rPh sb="0" eb="1">
      <t>シロ</t>
    </rPh>
    <rPh sb="1" eb="2">
      <t>エ</t>
    </rPh>
    <phoneticPr fontId="2"/>
  </si>
  <si>
    <t>小松東部MN</t>
    <rPh sb="0" eb="2">
      <t>コマツ</t>
    </rPh>
    <rPh sb="2" eb="4">
      <t>トウブ</t>
    </rPh>
    <phoneticPr fontId="2"/>
  </si>
  <si>
    <t>苗代MN</t>
    <rPh sb="0" eb="2">
      <t>ナエシロ</t>
    </rPh>
    <phoneticPr fontId="2"/>
  </si>
  <si>
    <t>小松南MN</t>
    <rPh sb="0" eb="2">
      <t>コマツ</t>
    </rPh>
    <rPh sb="2" eb="3">
      <t>ミナミ</t>
    </rPh>
    <phoneticPr fontId="2"/>
  </si>
  <si>
    <t>粟津南部MN</t>
    <rPh sb="0" eb="2">
      <t>アワズ</t>
    </rPh>
    <rPh sb="2" eb="4">
      <t>ナンブ</t>
    </rPh>
    <phoneticPr fontId="2"/>
  </si>
  <si>
    <t>中海MN</t>
    <rPh sb="0" eb="2">
      <t>ナカウミ</t>
    </rPh>
    <phoneticPr fontId="2"/>
  </si>
  <si>
    <t>加賀作見MN</t>
    <rPh sb="0" eb="2">
      <t>カガ</t>
    </rPh>
    <rPh sb="2" eb="3">
      <t>ツク</t>
    </rPh>
    <rPh sb="3" eb="4">
      <t>ミ</t>
    </rPh>
    <phoneticPr fontId="2"/>
  </si>
  <si>
    <t>錦城MN</t>
    <rPh sb="0" eb="1">
      <t>ニシキ</t>
    </rPh>
    <rPh sb="1" eb="2">
      <t>シロ</t>
    </rPh>
    <phoneticPr fontId="2"/>
  </si>
  <si>
    <t>三谷MN</t>
    <rPh sb="0" eb="1">
      <t>３</t>
    </rPh>
    <rPh sb="1" eb="2">
      <t>タニ</t>
    </rPh>
    <phoneticPr fontId="2"/>
  </si>
  <si>
    <t>加賀中央MN</t>
    <rPh sb="0" eb="2">
      <t>カガ</t>
    </rPh>
    <rPh sb="2" eb="4">
      <t>チュウオウ</t>
    </rPh>
    <phoneticPr fontId="2"/>
  </si>
  <si>
    <t>片山津MN</t>
    <rPh sb="0" eb="1">
      <t>カタ</t>
    </rPh>
    <rPh sb="1" eb="2">
      <t>ヤマ</t>
    </rPh>
    <rPh sb="2" eb="3">
      <t>ツ</t>
    </rPh>
    <phoneticPr fontId="2"/>
  </si>
  <si>
    <t>動橋MN</t>
    <rPh sb="0" eb="1">
      <t>ドウ</t>
    </rPh>
    <rPh sb="1" eb="2">
      <t>ハシ</t>
    </rPh>
    <phoneticPr fontId="2"/>
  </si>
  <si>
    <t>庄MN</t>
    <rPh sb="0" eb="1">
      <t>ショウガワ</t>
    </rPh>
    <phoneticPr fontId="2"/>
  </si>
  <si>
    <t>山代南部MN</t>
    <rPh sb="0" eb="2">
      <t>ヤマシロ</t>
    </rPh>
    <rPh sb="2" eb="4">
      <t>ナンブ</t>
    </rPh>
    <phoneticPr fontId="2"/>
  </si>
  <si>
    <t>かほくMN</t>
    <phoneticPr fontId="2"/>
  </si>
  <si>
    <t>高松中央MN</t>
    <rPh sb="0" eb="2">
      <t>タカマツ</t>
    </rPh>
    <rPh sb="2" eb="4">
      <t>チュウオウ</t>
    </rPh>
    <phoneticPr fontId="2"/>
  </si>
  <si>
    <t>高松東部MN</t>
    <rPh sb="0" eb="2">
      <t>タカマツ</t>
    </rPh>
    <rPh sb="2" eb="4">
      <t>トウブ</t>
    </rPh>
    <phoneticPr fontId="2"/>
  </si>
  <si>
    <t>内灘南部MN</t>
    <rPh sb="0" eb="2">
      <t>ウチナダ</t>
    </rPh>
    <rPh sb="2" eb="4">
      <t>ナンブ</t>
    </rPh>
    <phoneticPr fontId="2"/>
  </si>
  <si>
    <t>内灘東部MN</t>
    <rPh sb="0" eb="2">
      <t>ウチナダ</t>
    </rPh>
    <rPh sb="2" eb="4">
      <t>トウブ</t>
    </rPh>
    <phoneticPr fontId="2"/>
  </si>
  <si>
    <t>内灘北部MN</t>
    <rPh sb="0" eb="2">
      <t>ウチナダ</t>
    </rPh>
    <rPh sb="2" eb="4">
      <t>ホクブ</t>
    </rPh>
    <phoneticPr fontId="2"/>
  </si>
  <si>
    <t>津幡南部MN</t>
    <rPh sb="0" eb="2">
      <t>ツバタ</t>
    </rPh>
    <rPh sb="2" eb="4">
      <t>ナンブ</t>
    </rPh>
    <phoneticPr fontId="2"/>
  </si>
  <si>
    <t>はくいMN</t>
    <phoneticPr fontId="2"/>
  </si>
  <si>
    <t>飯山MN</t>
    <rPh sb="0" eb="2">
      <t>イイヤマ</t>
    </rPh>
    <phoneticPr fontId="2"/>
  </si>
  <si>
    <t>千路MN</t>
    <rPh sb="0" eb="1">
      <t>１０００</t>
    </rPh>
    <rPh sb="1" eb="2">
      <t>ミチ</t>
    </rPh>
    <phoneticPr fontId="2"/>
  </si>
  <si>
    <t>志雄MN</t>
    <rPh sb="0" eb="1">
      <t>シ</t>
    </rPh>
    <rPh sb="1" eb="2">
      <t>オス</t>
    </rPh>
    <phoneticPr fontId="2"/>
  </si>
  <si>
    <t>高浜MN</t>
    <rPh sb="0" eb="2">
      <t>タカハマ</t>
    </rPh>
    <phoneticPr fontId="2"/>
  </si>
  <si>
    <t>土田MN</t>
    <rPh sb="0" eb="2">
      <t>ツチダ</t>
    </rPh>
    <phoneticPr fontId="2"/>
  </si>
  <si>
    <t>福浦MN</t>
    <rPh sb="0" eb="1">
      <t>フク</t>
    </rPh>
    <rPh sb="1" eb="2">
      <t>ウラ</t>
    </rPh>
    <phoneticPr fontId="2"/>
  </si>
  <si>
    <t>富来MN</t>
    <rPh sb="0" eb="2">
      <t>トギ</t>
    </rPh>
    <phoneticPr fontId="2"/>
  </si>
  <si>
    <t>西海MN</t>
    <rPh sb="0" eb="1">
      <t>ニシ</t>
    </rPh>
    <rPh sb="1" eb="2">
      <t>ウミ</t>
    </rPh>
    <phoneticPr fontId="2"/>
  </si>
  <si>
    <t>西浦MN</t>
    <rPh sb="0" eb="2">
      <t>ニシウラ</t>
    </rPh>
    <phoneticPr fontId="2"/>
  </si>
  <si>
    <t>七尾MN</t>
    <rPh sb="0" eb="2">
      <t>ナナオ</t>
    </rPh>
    <phoneticPr fontId="2"/>
  </si>
  <si>
    <t>七尾東部MN</t>
    <rPh sb="0" eb="2">
      <t>ナナオ</t>
    </rPh>
    <rPh sb="2" eb="4">
      <t>トウブ</t>
    </rPh>
    <phoneticPr fontId="2"/>
  </si>
  <si>
    <t>七尾南部MN</t>
    <rPh sb="0" eb="2">
      <t>ナナオ</t>
    </rPh>
    <rPh sb="2" eb="4">
      <t>ナンブ</t>
    </rPh>
    <phoneticPr fontId="2"/>
  </si>
  <si>
    <t>報国MN</t>
    <rPh sb="0" eb="1">
      <t>ホウ</t>
    </rPh>
    <rPh sb="1" eb="2">
      <t>クニ</t>
    </rPh>
    <phoneticPr fontId="2"/>
  </si>
  <si>
    <t>国分MN</t>
    <rPh sb="0" eb="2">
      <t>コクブ</t>
    </rPh>
    <phoneticPr fontId="2"/>
  </si>
  <si>
    <t>国分西MN</t>
    <rPh sb="0" eb="2">
      <t>コクブ</t>
    </rPh>
    <rPh sb="2" eb="3">
      <t>ニシ</t>
    </rPh>
    <phoneticPr fontId="2"/>
  </si>
  <si>
    <t>徳田MN</t>
    <rPh sb="0" eb="2">
      <t>トクダ</t>
    </rPh>
    <phoneticPr fontId="2"/>
  </si>
  <si>
    <t>七尾西MN</t>
    <rPh sb="0" eb="2">
      <t>ナナオ</t>
    </rPh>
    <rPh sb="2" eb="3">
      <t>ニシ</t>
    </rPh>
    <phoneticPr fontId="2"/>
  </si>
  <si>
    <t>崎山MN</t>
    <rPh sb="0" eb="2">
      <t>サキヤマ</t>
    </rPh>
    <phoneticPr fontId="2"/>
  </si>
  <si>
    <t>石崎MN</t>
    <rPh sb="0" eb="2">
      <t>イシザキ</t>
    </rPh>
    <phoneticPr fontId="2"/>
  </si>
  <si>
    <t>和倉MN</t>
    <rPh sb="0" eb="1">
      <t>ワ</t>
    </rPh>
    <rPh sb="1" eb="2">
      <t>クラ</t>
    </rPh>
    <phoneticPr fontId="2"/>
  </si>
  <si>
    <t>中島MN</t>
    <rPh sb="0" eb="2">
      <t>ナカジマ</t>
    </rPh>
    <phoneticPr fontId="2"/>
  </si>
  <si>
    <t>中島西部MN</t>
    <rPh sb="0" eb="2">
      <t>ナカジマ</t>
    </rPh>
    <rPh sb="2" eb="4">
      <t>セイブ</t>
    </rPh>
    <phoneticPr fontId="2"/>
  </si>
  <si>
    <t>金丸MN</t>
    <rPh sb="0" eb="2">
      <t>カナマル</t>
    </rPh>
    <phoneticPr fontId="2"/>
  </si>
  <si>
    <t>能登部MN</t>
    <rPh sb="0" eb="2">
      <t>ノト</t>
    </rPh>
    <rPh sb="2" eb="3">
      <t>ブ</t>
    </rPh>
    <phoneticPr fontId="2"/>
  </si>
  <si>
    <t>鳥屋MN</t>
    <rPh sb="0" eb="2">
      <t>トリヤ</t>
    </rPh>
    <phoneticPr fontId="2"/>
  </si>
  <si>
    <t>御祖MN</t>
    <rPh sb="0" eb="1">
      <t>オ</t>
    </rPh>
    <rPh sb="1" eb="2">
      <t>ソボ</t>
    </rPh>
    <phoneticPr fontId="2"/>
  </si>
  <si>
    <t>滝尾MN</t>
    <rPh sb="0" eb="1">
      <t>タキ</t>
    </rPh>
    <rPh sb="1" eb="2">
      <t>オ</t>
    </rPh>
    <phoneticPr fontId="2"/>
  </si>
  <si>
    <t>鹿島MN</t>
    <rPh sb="0" eb="2">
      <t>カシマ</t>
    </rPh>
    <phoneticPr fontId="2"/>
  </si>
  <si>
    <t>輪島西部MN</t>
    <rPh sb="0" eb="2">
      <t>ワジマ</t>
    </rPh>
    <rPh sb="2" eb="4">
      <t>セイブ</t>
    </rPh>
    <phoneticPr fontId="2"/>
  </si>
  <si>
    <t>三井MN</t>
    <rPh sb="0" eb="2">
      <t>ミツイ</t>
    </rPh>
    <phoneticPr fontId="2"/>
  </si>
  <si>
    <t>南志見MN</t>
    <rPh sb="0" eb="1">
      <t>ミナミ</t>
    </rPh>
    <rPh sb="1" eb="2">
      <t>シ</t>
    </rPh>
    <rPh sb="2" eb="3">
      <t>ミ</t>
    </rPh>
    <phoneticPr fontId="2"/>
  </si>
  <si>
    <t>町野MN</t>
    <rPh sb="0" eb="1">
      <t>マチ</t>
    </rPh>
    <rPh sb="1" eb="2">
      <t>ノ</t>
    </rPh>
    <phoneticPr fontId="2"/>
  </si>
  <si>
    <t>門前MN</t>
    <rPh sb="0" eb="2">
      <t>モンゼン</t>
    </rPh>
    <phoneticPr fontId="2"/>
  </si>
  <si>
    <t>穴水MN</t>
    <rPh sb="0" eb="1">
      <t>アナ</t>
    </rPh>
    <rPh sb="1" eb="2">
      <t>ミズ</t>
    </rPh>
    <phoneticPr fontId="2"/>
  </si>
  <si>
    <t>住吉MN</t>
    <rPh sb="0" eb="2">
      <t>スミヨシ</t>
    </rPh>
    <phoneticPr fontId="2"/>
  </si>
  <si>
    <t>鹿波MN</t>
    <rPh sb="0" eb="1">
      <t>シカ</t>
    </rPh>
    <rPh sb="1" eb="2">
      <t>ナミ</t>
    </rPh>
    <phoneticPr fontId="2"/>
  </si>
  <si>
    <t>鵜川MN</t>
    <rPh sb="0" eb="2">
      <t>ウカワ</t>
    </rPh>
    <phoneticPr fontId="2"/>
  </si>
  <si>
    <t>宇出津東部MN</t>
    <rPh sb="0" eb="1">
      <t>ウ</t>
    </rPh>
    <rPh sb="1" eb="2">
      <t>デ</t>
    </rPh>
    <rPh sb="2" eb="3">
      <t>ツ</t>
    </rPh>
    <rPh sb="3" eb="4">
      <t>ヒガシ</t>
    </rPh>
    <rPh sb="4" eb="5">
      <t>ブ</t>
    </rPh>
    <phoneticPr fontId="2"/>
  </si>
  <si>
    <t>加賀市</t>
    <rPh sb="0" eb="3">
      <t>カガシ</t>
    </rPh>
    <phoneticPr fontId="2"/>
  </si>
  <si>
    <t>剱地MN</t>
    <rPh sb="0" eb="2">
      <t>ケンチチ</t>
    </rPh>
    <phoneticPr fontId="2"/>
  </si>
  <si>
    <t>柳田MN</t>
    <rPh sb="0" eb="2">
      <t>ヤナギタ</t>
    </rPh>
    <phoneticPr fontId="2"/>
  </si>
  <si>
    <t>上町MN</t>
    <rPh sb="0" eb="1">
      <t>ウエ</t>
    </rPh>
    <rPh sb="1" eb="2">
      <t>マチ</t>
    </rPh>
    <phoneticPr fontId="2"/>
  </si>
  <si>
    <t>小木MN</t>
    <rPh sb="0" eb="1">
      <t>コ</t>
    </rPh>
    <rPh sb="1" eb="2">
      <t>キ</t>
    </rPh>
    <phoneticPr fontId="2"/>
  </si>
  <si>
    <t>松波MN</t>
    <rPh sb="0" eb="2">
      <t>マツナミ</t>
    </rPh>
    <phoneticPr fontId="2"/>
  </si>
  <si>
    <t>宝立MN</t>
    <rPh sb="0" eb="1">
      <t>タカラ</t>
    </rPh>
    <rPh sb="1" eb="2">
      <t>タ</t>
    </rPh>
    <phoneticPr fontId="2"/>
  </si>
  <si>
    <t>飯田MN</t>
    <rPh sb="0" eb="2">
      <t>イイダ</t>
    </rPh>
    <phoneticPr fontId="2"/>
  </si>
  <si>
    <t>直MN</t>
    <rPh sb="0" eb="1">
      <t>ナオ</t>
    </rPh>
    <phoneticPr fontId="2"/>
  </si>
  <si>
    <t>三和飯塚</t>
    <rPh sb="0" eb="2">
      <t>サンワ</t>
    </rPh>
    <rPh sb="2" eb="4">
      <t>イイツカ</t>
    </rPh>
    <phoneticPr fontId="2"/>
  </si>
  <si>
    <t>蛸島MN</t>
    <rPh sb="0" eb="1">
      <t>タコ</t>
    </rPh>
    <rPh sb="1" eb="2">
      <t>シマ</t>
    </rPh>
    <phoneticPr fontId="2"/>
  </si>
  <si>
    <t>狼煙MN</t>
    <rPh sb="0" eb="1">
      <t>オオカミ</t>
    </rPh>
    <rPh sb="1" eb="2">
      <t>ケムリ</t>
    </rPh>
    <phoneticPr fontId="2"/>
  </si>
  <si>
    <t>大谷MN</t>
    <rPh sb="0" eb="2">
      <t>オオタニ</t>
    </rPh>
    <phoneticPr fontId="2"/>
  </si>
  <si>
    <t>七尾関軒</t>
    <rPh sb="0" eb="2">
      <t>ナナオ</t>
    </rPh>
    <rPh sb="2" eb="3">
      <t>セキ</t>
    </rPh>
    <rPh sb="3" eb="4">
      <t>ケン</t>
    </rPh>
    <phoneticPr fontId="2"/>
  </si>
  <si>
    <t>※動橋は動橋片山津へ店名変更</t>
    <rPh sb="1" eb="2">
      <t>ドウ</t>
    </rPh>
    <rPh sb="2" eb="3">
      <t>ハシ</t>
    </rPh>
    <rPh sb="4" eb="6">
      <t>ドウハシ</t>
    </rPh>
    <rPh sb="6" eb="9">
      <t>カタヤマヅ</t>
    </rPh>
    <rPh sb="10" eb="14">
      <t>テンメイヘンコウ</t>
    </rPh>
    <phoneticPr fontId="2"/>
  </si>
  <si>
    <t>動橋片山津A</t>
    <rPh sb="0" eb="1">
      <t>ドウ</t>
    </rPh>
    <rPh sb="1" eb="2">
      <t>ハシ</t>
    </rPh>
    <rPh sb="2" eb="4">
      <t>カタヤマ</t>
    </rPh>
    <rPh sb="4" eb="5">
      <t>ツ</t>
    </rPh>
    <phoneticPr fontId="2"/>
  </si>
  <si>
    <t>柴垣MN</t>
    <rPh sb="0" eb="1">
      <t>シバ</t>
    </rPh>
    <rPh sb="1" eb="2">
      <t>カキ</t>
    </rPh>
    <phoneticPr fontId="2"/>
  </si>
  <si>
    <t>三明MN</t>
    <rPh sb="0" eb="1">
      <t>３</t>
    </rPh>
    <rPh sb="1" eb="2">
      <t>アカ</t>
    </rPh>
    <phoneticPr fontId="2"/>
  </si>
  <si>
    <t>鵠巣MN</t>
    <rPh sb="1" eb="2">
      <t>ス</t>
    </rPh>
    <phoneticPr fontId="2"/>
  </si>
  <si>
    <t>瀬領MN</t>
    <rPh sb="0" eb="1">
      <t>セ</t>
    </rPh>
    <rPh sb="1" eb="2">
      <t>リョウ</t>
    </rPh>
    <phoneticPr fontId="2"/>
  </si>
  <si>
    <t>野々市A</t>
    <rPh sb="0" eb="3">
      <t>ノノイチ</t>
    </rPh>
    <phoneticPr fontId="2"/>
  </si>
  <si>
    <t>額A</t>
    <rPh sb="0" eb="1">
      <t>ヌカ</t>
    </rPh>
    <phoneticPr fontId="2"/>
  </si>
  <si>
    <t>鶴来中央A</t>
    <rPh sb="0" eb="2">
      <t>ツルギ</t>
    </rPh>
    <rPh sb="2" eb="4">
      <t>チュウオウ</t>
    </rPh>
    <phoneticPr fontId="2"/>
  </si>
  <si>
    <t>新神田城西A</t>
    <rPh sb="3" eb="5">
      <t>ジョウサイ</t>
    </rPh>
    <phoneticPr fontId="2"/>
  </si>
  <si>
    <t>≪2024年10月改定≫　</t>
    <rPh sb="5" eb="6">
      <t>ネン</t>
    </rPh>
    <rPh sb="8" eb="9">
      <t>ガツ</t>
    </rPh>
    <rPh sb="9" eb="11">
      <t>カイテイ</t>
    </rPh>
    <phoneticPr fontId="2"/>
  </si>
  <si>
    <t>朝日新聞は中日新聞に組み込み</t>
    <rPh sb="0" eb="2">
      <t>アサヒ</t>
    </rPh>
    <rPh sb="2" eb="4">
      <t>シンブン</t>
    </rPh>
    <rPh sb="5" eb="7">
      <t>チュウニチ</t>
    </rPh>
    <rPh sb="7" eb="9">
      <t>シンブン</t>
    </rPh>
    <rPh sb="10" eb="11">
      <t>ク</t>
    </rPh>
    <rPh sb="12" eb="13">
      <t>コ</t>
    </rPh>
    <phoneticPr fontId="2"/>
  </si>
  <si>
    <t>輪島A</t>
    <rPh sb="0" eb="2">
      <t>ワジマ</t>
    </rPh>
    <phoneticPr fontId="2"/>
  </si>
  <si>
    <t>御経塚A</t>
    <rPh sb="0" eb="3">
      <t>オキョウヅカ</t>
    </rPh>
    <phoneticPr fontId="2"/>
  </si>
  <si>
    <t>野々市押野A</t>
    <rPh sb="0" eb="3">
      <t>ノノイチ</t>
    </rPh>
    <rPh sb="3" eb="5">
      <t>オシノ</t>
    </rPh>
    <phoneticPr fontId="2"/>
  </si>
  <si>
    <t>野々市東部A</t>
    <rPh sb="0" eb="3">
      <t>ノノイチ</t>
    </rPh>
    <rPh sb="3" eb="5">
      <t>トウブ</t>
    </rPh>
    <phoneticPr fontId="2"/>
  </si>
  <si>
    <t>≪2025年3月改定≫上荒屋→御経塚、高尾台→野々市東部、西金沢→野々市押野に店名変更</t>
    <rPh sb="11" eb="14">
      <t>カミアラヤ</t>
    </rPh>
    <rPh sb="15" eb="18">
      <t>オキョウヅカ</t>
    </rPh>
    <rPh sb="19" eb="22">
      <t>タカオダイ</t>
    </rPh>
    <rPh sb="23" eb="28">
      <t>ノノイチトウブ</t>
    </rPh>
    <rPh sb="29" eb="32">
      <t>ニシカナザワ</t>
    </rPh>
    <rPh sb="33" eb="36">
      <t>ノノイチ</t>
    </rPh>
    <rPh sb="36" eb="38">
      <t>オシノ</t>
    </rPh>
    <rPh sb="39" eb="43">
      <t>テンメイヘンコウ</t>
    </rPh>
    <phoneticPr fontId="2"/>
  </si>
  <si>
    <t>≪2025年4月改定≫　　</t>
    <rPh sb="5" eb="6">
      <t>ネン</t>
    </rPh>
    <rPh sb="7" eb="8">
      <t>ガツ</t>
    </rPh>
    <rPh sb="8" eb="10">
      <t>カイテイ</t>
    </rPh>
    <phoneticPr fontId="2"/>
  </si>
  <si>
    <t>「高屋･大谷」に店名変更</t>
    <rPh sb="8" eb="12">
      <t>テンメイヘンコウ</t>
    </rPh>
    <phoneticPr fontId="2"/>
  </si>
  <si>
    <t>「高屋」と「大谷」が統合</t>
    <phoneticPr fontId="2"/>
  </si>
  <si>
    <t>大谷・高屋</t>
    <rPh sb="0" eb="2">
      <t>オオタニ</t>
    </rPh>
    <rPh sb="3" eb="5">
      <t>タカヤ</t>
    </rPh>
    <phoneticPr fontId="2"/>
  </si>
  <si>
    <t>≪2025年6月改定≫</t>
    <rPh sb="5" eb="6">
      <t>ネン</t>
    </rPh>
    <rPh sb="7" eb="8">
      <t>ガツ</t>
    </rPh>
    <rPh sb="8" eb="10">
      <t>カイテイ</t>
    </rPh>
    <phoneticPr fontId="2"/>
  </si>
  <si>
    <t>※片山津西部は加賀中央より分割</t>
    <rPh sb="1" eb="4">
      <t>カタヤマヅ</t>
    </rPh>
    <rPh sb="4" eb="6">
      <t>セイブ</t>
    </rPh>
    <phoneticPr fontId="2"/>
  </si>
  <si>
    <t>直海→上熊野に店名変更</t>
  </si>
  <si>
    <t>≪2025年
 6月改定≫</t>
    <rPh sb="5" eb="6">
      <t>ネン</t>
    </rPh>
    <rPh sb="9" eb="10">
      <t>ガツ</t>
    </rPh>
    <rPh sb="10" eb="12">
      <t>カイテイ</t>
    </rPh>
    <phoneticPr fontId="2"/>
  </si>
  <si>
    <t>小松御幸</t>
    <rPh sb="0" eb="2">
      <t>コマツ</t>
    </rPh>
    <rPh sb="2" eb="4">
      <t>ミユキ</t>
    </rPh>
    <phoneticPr fontId="2"/>
  </si>
  <si>
    <t>≪2025年11月改定≫</t>
    <rPh sb="5" eb="6">
      <t>ネン</t>
    </rPh>
    <rPh sb="8" eb="9">
      <t>ガツ</t>
    </rPh>
    <rPh sb="9" eb="11">
      <t>カイテイ</t>
    </rPh>
    <phoneticPr fontId="2"/>
  </si>
  <si>
    <t>※符津の一部区域が小松御幸（新設）へ分割</t>
    <rPh sb="1" eb="3">
      <t>フツ</t>
    </rPh>
    <rPh sb="4" eb="6">
      <t>イチブ</t>
    </rPh>
    <rPh sb="6" eb="8">
      <t>クイキ</t>
    </rPh>
    <rPh sb="9" eb="11">
      <t>コマツ</t>
    </rPh>
    <rPh sb="11" eb="13">
      <t>ミユキ</t>
    </rPh>
    <rPh sb="14" eb="16">
      <t>シンセツ</t>
    </rPh>
    <phoneticPr fontId="2"/>
  </si>
  <si>
    <t>※金沢北(森本地区：230　河北郡：400)</t>
    <rPh sb="1" eb="3">
      <t>カナザワ</t>
    </rPh>
    <rPh sb="3" eb="4">
      <t>キタ</t>
    </rPh>
    <rPh sb="5" eb="7">
      <t>モリモト</t>
    </rPh>
    <rPh sb="7" eb="9">
      <t>チク</t>
    </rPh>
    <rPh sb="14" eb="17">
      <t>カホクグン</t>
    </rPh>
    <phoneticPr fontId="2"/>
  </si>
  <si>
    <t>※金沢北(河北郡：400　金沢市：230)</t>
    <rPh sb="1" eb="3">
      <t>カナザワ</t>
    </rPh>
    <rPh sb="3" eb="4">
      <t>キタ</t>
    </rPh>
    <rPh sb="13" eb="16">
      <t>カナザワシ</t>
    </rPh>
    <phoneticPr fontId="2"/>
  </si>
  <si>
    <t>山中温泉</t>
    <rPh sb="0" eb="2">
      <t>ヤマナカ</t>
    </rPh>
    <rPh sb="2" eb="4">
      <t>オンセン</t>
    </rPh>
    <phoneticPr fontId="2"/>
  </si>
  <si>
    <t>≪2025年12月改定≫</t>
    <rPh sb="5" eb="6">
      <t>ネン</t>
    </rPh>
    <rPh sb="8" eb="9">
      <t>ガツ</t>
    </rPh>
    <rPh sb="9" eb="11">
      <t>カイテイ</t>
    </rPh>
    <phoneticPr fontId="2"/>
  </si>
  <si>
    <t>※山中支所→山中温泉へ店名変更</t>
    <rPh sb="1" eb="3">
      <t>ヤマナカ</t>
    </rPh>
    <rPh sb="3" eb="5">
      <t>シショ</t>
    </rPh>
    <rPh sb="6" eb="10">
      <t>ヤマナカオンセン</t>
    </rPh>
    <rPh sb="11" eb="13">
      <t>テンメイ</t>
    </rPh>
    <rPh sb="13" eb="15">
      <t>ヘンコウ</t>
    </rPh>
    <phoneticPr fontId="2"/>
  </si>
  <si>
    <t>※上荒屋(金沢市：810 野々市市(御経塚）：230)</t>
    <rPh sb="1" eb="4">
      <t>カミアラヤ</t>
    </rPh>
    <rPh sb="5" eb="8">
      <t>カナザワシ</t>
    </rPh>
    <rPh sb="13" eb="16">
      <t>ノノイチ</t>
    </rPh>
    <rPh sb="16" eb="17">
      <t>シ</t>
    </rPh>
    <rPh sb="18" eb="21">
      <t>オキョウヅカ</t>
    </rPh>
    <phoneticPr fontId="2"/>
  </si>
  <si>
    <t>※かほく南はかほく北へ一部移管</t>
    <rPh sb="4" eb="5">
      <t>ミナミ</t>
    </rPh>
    <rPh sb="9" eb="10">
      <t>キタ</t>
    </rPh>
    <rPh sb="11" eb="13">
      <t>イチブ</t>
    </rPh>
    <rPh sb="13" eb="15">
      <t>イカン</t>
    </rPh>
    <phoneticPr fontId="2"/>
  </si>
  <si>
    <t xml:space="preserve">  ※住吉は廃店し穴水へ統合</t>
    <rPh sb="3" eb="5">
      <t>スミヨシ</t>
    </rPh>
    <rPh sb="9" eb="11">
      <t>アナミズ</t>
    </rPh>
    <phoneticPr fontId="2"/>
  </si>
  <si>
    <t>≪2025年12月改定≫</t>
    <phoneticPr fontId="2"/>
  </si>
  <si>
    <t>※西泉は西金沢へ一部区域譲渡</t>
    <rPh sb="1" eb="2">
      <t>ニシ</t>
    </rPh>
    <rPh sb="2" eb="3">
      <t>イズミ</t>
    </rPh>
    <rPh sb="4" eb="7">
      <t>ニシカナザワ</t>
    </rPh>
    <rPh sb="8" eb="10">
      <t>イチブ</t>
    </rPh>
    <rPh sb="10" eb="14">
      <t>クイキジョウト</t>
    </rPh>
    <phoneticPr fontId="2"/>
  </si>
  <si>
    <t>山中温泉MN</t>
    <rPh sb="0" eb="2">
      <t>ヤマナカ</t>
    </rPh>
    <rPh sb="2" eb="4">
      <t>オンセン</t>
    </rPh>
    <phoneticPr fontId="2"/>
  </si>
  <si>
    <t>※山中→山中温泉へ店名変更</t>
    <phoneticPr fontId="2"/>
  </si>
  <si>
    <t>令和　8年 　6月</t>
    <rPh sb="0" eb="2">
      <t>レイワ</t>
    </rPh>
    <rPh sb="4" eb="5">
      <t>ネン</t>
    </rPh>
    <rPh sb="8" eb="9">
      <t>ガツ</t>
    </rPh>
    <phoneticPr fontId="2"/>
  </si>
  <si>
    <t>※七尾(鹿島郡：30　七尾市：370)</t>
    <rPh sb="1" eb="3">
      <t>ナナオ</t>
    </rPh>
    <rPh sb="4" eb="7">
      <t>カシマグン</t>
    </rPh>
    <rPh sb="11" eb="14">
      <t>ナナオシ</t>
    </rPh>
    <phoneticPr fontId="2"/>
  </si>
  <si>
    <t>※七尾(七尾市：370　鹿島郡：30)</t>
    <rPh sb="1" eb="3">
      <t>ナナオ</t>
    </rPh>
    <rPh sb="4" eb="7">
      <t>ナナオシ</t>
    </rPh>
    <rPh sb="12" eb="15">
      <t>カシマグン</t>
    </rPh>
    <phoneticPr fontId="2"/>
  </si>
  <si>
    <t>※羽咋中央(羽咋郡：60　羽咋市：210)</t>
    <rPh sb="1" eb="3">
      <t>ハクイ</t>
    </rPh>
    <rPh sb="3" eb="5">
      <t>チュウオウ</t>
    </rPh>
    <rPh sb="6" eb="8">
      <t>ハクイ</t>
    </rPh>
    <rPh sb="8" eb="9">
      <t>グン</t>
    </rPh>
    <rPh sb="13" eb="15">
      <t>ハクイ</t>
    </rPh>
    <rPh sb="15" eb="16">
      <t>シ</t>
    </rPh>
    <phoneticPr fontId="2"/>
  </si>
  <si>
    <t>※羽咋中央(羽咋市：210　羽咋郡：60)</t>
    <rPh sb="1" eb="3">
      <t>ハクイ</t>
    </rPh>
    <rPh sb="3" eb="5">
      <t>チュウオウ</t>
    </rPh>
    <rPh sb="6" eb="9">
      <t>ハクイシ</t>
    </rPh>
    <rPh sb="14" eb="17">
      <t>ハクイグン</t>
    </rPh>
    <phoneticPr fontId="2"/>
  </si>
  <si>
    <t>※野々市白山(野々市市：1,590　白山市：110)</t>
    <rPh sb="1" eb="4">
      <t>ノノイチ</t>
    </rPh>
    <rPh sb="4" eb="6">
      <t>ハクサン</t>
    </rPh>
    <rPh sb="7" eb="11">
      <t>ノノイチシ</t>
    </rPh>
    <rPh sb="18" eb="21">
      <t>ハクサンシ</t>
    </rPh>
    <phoneticPr fontId="2"/>
  </si>
  <si>
    <t>津幡MN</t>
    <rPh sb="0" eb="2">
      <t>ツバタ</t>
    </rPh>
    <phoneticPr fontId="2"/>
  </si>
  <si>
    <t>≪2026年6月改定≫</t>
    <rPh sb="5" eb="6">
      <t>ネン</t>
    </rPh>
    <rPh sb="7" eb="8">
      <t>ガツ</t>
    </rPh>
    <rPh sb="8" eb="10">
      <t>カイテイ</t>
    </rPh>
    <phoneticPr fontId="2"/>
  </si>
  <si>
    <t>※河北津幡→津幡へ店名変更</t>
    <rPh sb="1" eb="5">
      <t>カホクツバタ</t>
    </rPh>
    <rPh sb="6" eb="8">
      <t>ツバタ</t>
    </rPh>
    <rPh sb="9" eb="11">
      <t>テンメイ</t>
    </rPh>
    <rPh sb="11" eb="13">
      <t>ヘンコウ</t>
    </rPh>
    <phoneticPr fontId="2"/>
  </si>
  <si>
    <t>※宇出津西部と宇出津東部が統合し宇出津に店名変更</t>
    <rPh sb="1" eb="4">
      <t>ウシツ</t>
    </rPh>
    <rPh sb="4" eb="6">
      <t>セイブ</t>
    </rPh>
    <rPh sb="7" eb="10">
      <t>ウシツ</t>
    </rPh>
    <rPh sb="10" eb="12">
      <t>トウブ</t>
    </rPh>
    <rPh sb="13" eb="15">
      <t>トウゴウ</t>
    </rPh>
    <rPh sb="16" eb="19">
      <t>ウシツ</t>
    </rPh>
    <rPh sb="20" eb="22">
      <t>テンメイ</t>
    </rPh>
    <rPh sb="22" eb="24">
      <t>ヘンコウ</t>
    </rPh>
    <phoneticPr fontId="2"/>
  </si>
  <si>
    <t>※中島に西岸が統合</t>
    <rPh sb="1" eb="3">
      <t>ナカジマ</t>
    </rPh>
    <rPh sb="4" eb="6">
      <t>セイガン</t>
    </rPh>
    <rPh sb="7" eb="9">
      <t>トウゴウ</t>
    </rPh>
    <phoneticPr fontId="2"/>
  </si>
  <si>
    <t>※本に杉山が統合</t>
    <rPh sb="1" eb="2">
      <t>ホン</t>
    </rPh>
    <rPh sb="3" eb="5">
      <t>スギヤマ</t>
    </rPh>
    <rPh sb="6" eb="8">
      <t>トウゴウ</t>
    </rPh>
    <phoneticPr fontId="2"/>
  </si>
  <si>
    <t>※折戸に狼煙が統合</t>
    <rPh sb="1" eb="3">
      <t>オリト</t>
    </rPh>
    <rPh sb="4" eb="6">
      <t>ノロシ</t>
    </rPh>
    <rPh sb="7" eb="9">
      <t>トウゴウ</t>
    </rPh>
    <phoneticPr fontId="2"/>
  </si>
  <si>
    <t>※高屋に大谷が統合</t>
    <rPh sb="1" eb="3">
      <t>タカヤ</t>
    </rPh>
    <rPh sb="4" eb="6">
      <t>オオタニ</t>
    </rPh>
    <rPh sb="7" eb="9">
      <t>トウゴウ</t>
    </rPh>
    <phoneticPr fontId="2"/>
  </si>
  <si>
    <t>宇出津MN</t>
    <rPh sb="0" eb="1">
      <t>ウ</t>
    </rPh>
    <rPh sb="1" eb="2">
      <t>デ</t>
    </rPh>
    <rPh sb="2" eb="3">
      <t>ツ</t>
    </rPh>
    <phoneticPr fontId="2"/>
  </si>
  <si>
    <t>本・杉山MN</t>
    <rPh sb="0" eb="1">
      <t>ホン</t>
    </rPh>
    <rPh sb="2" eb="4">
      <t>スギヤマ</t>
    </rPh>
    <phoneticPr fontId="2"/>
  </si>
  <si>
    <t>折戸・狼煙</t>
    <rPh sb="0" eb="2">
      <t>オリト</t>
    </rPh>
    <rPh sb="3" eb="5">
      <t>ノロシ</t>
    </rPh>
    <phoneticPr fontId="2"/>
  </si>
  <si>
    <t>大谷・高屋</t>
    <rPh sb="0" eb="2">
      <t>オオタニ</t>
    </rPh>
    <rPh sb="3" eb="4">
      <t>タカ</t>
    </rPh>
    <rPh sb="4" eb="5">
      <t>ヤ</t>
    </rPh>
    <phoneticPr fontId="2"/>
  </si>
  <si>
    <t>菊川</t>
    <rPh sb="0" eb="2">
      <t>キクカワ</t>
    </rPh>
    <phoneticPr fontId="2"/>
  </si>
  <si>
    <t>大野MN</t>
    <rPh sb="0" eb="2">
      <t>オオノ</t>
    </rPh>
    <phoneticPr fontId="2"/>
  </si>
  <si>
    <t>野々市西部</t>
    <rPh sb="0" eb="3">
      <t>ノノイチ</t>
    </rPh>
    <rPh sb="3" eb="5">
      <t>セイブ</t>
    </rPh>
    <phoneticPr fontId="2"/>
  </si>
  <si>
    <t>野々市南部</t>
    <rPh sb="0" eb="3">
      <t>ノノイチ</t>
    </rPh>
    <rPh sb="3" eb="5">
      <t>ナンブ</t>
    </rPh>
    <phoneticPr fontId="2"/>
  </si>
  <si>
    <t>菅原MN</t>
    <rPh sb="0" eb="2">
      <t>スガワラ</t>
    </rPh>
    <phoneticPr fontId="2"/>
  </si>
  <si>
    <t>山島MN</t>
    <rPh sb="0" eb="1">
      <t>ヤマ</t>
    </rPh>
    <rPh sb="1" eb="2">
      <t>シマ</t>
    </rPh>
    <phoneticPr fontId="2"/>
  </si>
  <si>
    <t>軽海</t>
    <rPh sb="0" eb="1">
      <t>ケイ</t>
    </rPh>
    <rPh sb="1" eb="2">
      <t>ウミ</t>
    </rPh>
    <phoneticPr fontId="2"/>
  </si>
  <si>
    <t>片山津西部MN</t>
    <rPh sb="0" eb="1">
      <t>カタ</t>
    </rPh>
    <rPh sb="1" eb="2">
      <t>ヤマ</t>
    </rPh>
    <rPh sb="2" eb="3">
      <t>ツ</t>
    </rPh>
    <rPh sb="3" eb="5">
      <t>セイブ</t>
    </rPh>
    <phoneticPr fontId="2"/>
  </si>
  <si>
    <t>分校</t>
    <rPh sb="0" eb="2">
      <t>ブンコウ</t>
    </rPh>
    <phoneticPr fontId="2"/>
  </si>
  <si>
    <t>志賀東部</t>
    <rPh sb="0" eb="2">
      <t>シカ</t>
    </rPh>
    <rPh sb="2" eb="4">
      <t>トウブ</t>
    </rPh>
    <phoneticPr fontId="2"/>
  </si>
  <si>
    <t>志加浦MN</t>
    <rPh sb="0" eb="1">
      <t>ココロザシ</t>
    </rPh>
    <rPh sb="1" eb="2">
      <t>カ</t>
    </rPh>
    <rPh sb="2" eb="3">
      <t>ウラ</t>
    </rPh>
    <phoneticPr fontId="2"/>
  </si>
  <si>
    <t>上熊野</t>
    <rPh sb="0" eb="3">
      <t>カミクマノ</t>
    </rPh>
    <phoneticPr fontId="2"/>
  </si>
  <si>
    <t>灘浦MN</t>
    <rPh sb="0" eb="1">
      <t>ナダ</t>
    </rPh>
    <rPh sb="1" eb="2">
      <t>ウラ</t>
    </rPh>
    <phoneticPr fontId="2"/>
  </si>
  <si>
    <t>河原田MN</t>
    <rPh sb="0" eb="1">
      <t>カワ</t>
    </rPh>
    <rPh sb="1" eb="2">
      <t>ハラ</t>
    </rPh>
    <rPh sb="2" eb="3">
      <t>タ</t>
    </rPh>
    <phoneticPr fontId="2"/>
  </si>
  <si>
    <t>甲山中</t>
    <rPh sb="0" eb="1">
      <t>コウ</t>
    </rPh>
    <rPh sb="1" eb="2">
      <t>ヤマ</t>
    </rPh>
    <rPh sb="2" eb="3">
      <t>ナカ</t>
    </rPh>
    <phoneticPr fontId="2"/>
  </si>
  <si>
    <t>諸橋MN</t>
    <rPh sb="0" eb="1">
      <t>ショ</t>
    </rPh>
    <rPh sb="1" eb="2">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</si>
</sst>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m&quot;月&quot;d&quot;日&quot;;@"/>
    <numFmt numFmtId="177" formatCode="yyyy&quot;年&quot;m&quot;月&quot;d&quot;日&quot;\(aaa\)"/>
    <numFmt numFmtId="178" formatCode="&quot;(株)北陸読売ＩＳ&quot;"/>
    <numFmt numFmtId="179" formatCode="0_);\(0\)"/>
    <numFmt numFmtId="180" formatCode="yy&quot;年&quot;m&quot;月&quot;d&quot;日&quot;\(aaa\)"/>
    <numFmt numFmtId="181" formatCode="#,##0_);\(#,##0\)"/>
  </numFmts>
  <fonts count="8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8"/>
      <name val="ＭＳ ゴシック"/>
      <family val="3"/>
      <charset val="128"/>
    </font>
    <font>
      <sz val="12"/>
      <name val="ＭＳ ゴシック"/>
      <family val="3"/>
      <charset val="128"/>
    </font>
    <font>
      <b/>
      <sz val="14"/>
      <color indexed="9"/>
      <name val="ＭＳ ゴシック"/>
      <family val="3"/>
      <charset val="128"/>
    </font>
    <font>
      <u/>
      <sz val="11"/>
      <color indexed="12"/>
      <name val="ＭＳ Ｐゴシック"/>
      <family val="3"/>
      <charset val="128"/>
    </font>
    <font>
      <u/>
      <sz val="11"/>
      <name val="ＭＳ ゴシック"/>
      <family val="3"/>
      <charset val="128"/>
    </font>
    <font>
      <sz val="16"/>
      <name val="ＭＳ ゴシック"/>
      <family val="3"/>
      <charset val="128"/>
    </font>
    <font>
      <sz val="20"/>
      <name val="ＭＳ ゴシック"/>
      <family val="3"/>
      <charset val="128"/>
    </font>
    <font>
      <u/>
      <sz val="12"/>
      <name val="ＭＳ ゴシック"/>
      <family val="3"/>
      <charset val="128"/>
    </font>
    <font>
      <u/>
      <sz val="18"/>
      <name val="ＭＳ ゴシック"/>
      <family val="3"/>
      <charset val="128"/>
    </font>
    <font>
      <sz val="18"/>
      <name val="ＭＳ Ｐ明朝"/>
      <family val="1"/>
      <charset val="128"/>
    </font>
    <font>
      <sz val="10"/>
      <name val="ＭＳ Ｐ明朝"/>
      <family val="1"/>
      <charset val="128"/>
    </font>
    <font>
      <sz val="10"/>
      <name val="ＭＳ ゴシック"/>
      <family val="3"/>
      <charset val="128"/>
    </font>
    <font>
      <sz val="10"/>
      <name val="HG丸ｺﾞｼｯｸM-PRO"/>
      <family val="3"/>
      <charset val="128"/>
    </font>
    <font>
      <sz val="12"/>
      <name val="HG丸ｺﾞｼｯｸM-PRO"/>
      <family val="3"/>
      <charset val="128"/>
    </font>
    <font>
      <sz val="11"/>
      <name val="HG丸ｺﾞｼｯｸM-PRO"/>
      <family val="3"/>
      <charset val="128"/>
    </font>
    <font>
      <b/>
      <sz val="14"/>
      <color indexed="18"/>
      <name val="ＭＳ Ｐゴシック"/>
      <family val="3"/>
      <charset val="128"/>
    </font>
    <font>
      <sz val="14"/>
      <color indexed="18"/>
      <name val="ＭＳ Ｐゴシック"/>
      <family val="3"/>
      <charset val="128"/>
    </font>
    <font>
      <b/>
      <sz val="10"/>
      <color indexed="18"/>
      <name val="HG丸ｺﾞｼｯｸM-PRO"/>
      <family val="3"/>
      <charset val="128"/>
    </font>
    <font>
      <b/>
      <sz val="12"/>
      <color indexed="18"/>
      <name val="ＭＳ Ｐゴシック"/>
      <family val="3"/>
      <charset val="128"/>
    </font>
    <font>
      <b/>
      <sz val="14"/>
      <color rgb="FF000080"/>
      <name val="游ゴシック"/>
      <family val="3"/>
      <charset val="128"/>
      <scheme val="minor"/>
    </font>
    <font>
      <sz val="16"/>
      <name val="HG丸ｺﾞｼｯｸM-PRO"/>
      <family val="3"/>
      <charset val="128"/>
    </font>
    <font>
      <sz val="18"/>
      <name val="HG丸ｺﾞｼｯｸM-PRO"/>
      <family val="3"/>
      <charset val="128"/>
    </font>
    <font>
      <sz val="9"/>
      <color rgb="FFFF0000"/>
      <name val="ＭＳ ゴシック"/>
      <family val="3"/>
      <charset val="128"/>
    </font>
    <font>
      <sz val="10"/>
      <color rgb="FFFF0000"/>
      <name val="ＭＳ ゴシック"/>
      <family val="3"/>
      <charset val="128"/>
    </font>
    <font>
      <b/>
      <sz val="11"/>
      <name val="ＭＳ ゴシック"/>
      <family val="3"/>
      <charset val="128"/>
    </font>
    <font>
      <b/>
      <sz val="11"/>
      <name val="ＭＳ Ｐゴシック"/>
      <family val="3"/>
      <charset val="128"/>
    </font>
    <font>
      <sz val="9"/>
      <name val="ＭＳ ゴシック"/>
      <family val="3"/>
      <charset val="128"/>
    </font>
    <font>
      <sz val="8"/>
      <color rgb="FFFF0000"/>
      <name val="ＭＳ ゴシック"/>
      <family val="3"/>
      <charset val="128"/>
    </font>
    <font>
      <sz val="8"/>
      <name val="ＭＳ ゴシック"/>
      <family val="3"/>
      <charset val="128"/>
    </font>
    <font>
      <sz val="7"/>
      <name val="ＭＳ ゴシック"/>
      <family val="3"/>
      <charset val="128"/>
    </font>
    <font>
      <sz val="6"/>
      <name val="ＭＳ ゴシック"/>
      <family val="3"/>
      <charset val="128"/>
    </font>
    <font>
      <sz val="8"/>
      <color theme="1"/>
      <name val="ＭＳ ゴシック"/>
      <family val="3"/>
      <charset val="128"/>
    </font>
    <font>
      <sz val="10"/>
      <color theme="1"/>
      <name val="ＭＳ ゴシック"/>
      <family val="3"/>
      <charset val="128"/>
    </font>
    <font>
      <sz val="11"/>
      <color indexed="8"/>
      <name val="ＭＳ ゴシック"/>
      <family val="3"/>
      <charset val="128"/>
    </font>
    <font>
      <sz val="11"/>
      <color theme="3"/>
      <name val="ＭＳ ゴシック"/>
      <family val="3"/>
      <charset val="128"/>
    </font>
    <font>
      <sz val="7"/>
      <color theme="3"/>
      <name val="ＭＳ ゴシック"/>
      <family val="3"/>
      <charset val="128"/>
    </font>
    <font>
      <sz val="9"/>
      <color theme="3"/>
      <name val="ＭＳ ゴシック"/>
      <family val="3"/>
      <charset val="128"/>
    </font>
    <font>
      <sz val="9"/>
      <color indexed="8"/>
      <name val="ＭＳ ゴシック"/>
      <family val="3"/>
      <charset val="128"/>
    </font>
    <font>
      <b/>
      <sz val="11"/>
      <color rgb="FF002060"/>
      <name val="ＭＳ ゴシック"/>
      <family val="3"/>
      <charset val="128"/>
    </font>
    <font>
      <sz val="11"/>
      <color rgb="FF002060"/>
      <name val="ＭＳ ゴシック"/>
      <family val="3"/>
      <charset val="128"/>
    </font>
    <font>
      <sz val="9"/>
      <color rgb="FF0070C0"/>
      <name val="ＭＳ ゴシック"/>
      <family val="3"/>
      <charset val="128"/>
    </font>
    <font>
      <sz val="11"/>
      <color rgb="FF0070C0"/>
      <name val="ＭＳ ゴシック"/>
      <family val="3"/>
      <charset val="128"/>
    </font>
    <font>
      <sz val="9"/>
      <color rgb="FF002060"/>
      <name val="ＭＳ ゴシック"/>
      <family val="3"/>
      <charset val="128"/>
    </font>
    <font>
      <b/>
      <sz val="11"/>
      <color rgb="FF0070C0"/>
      <name val="ＭＳ ゴシック"/>
      <family val="3"/>
      <charset val="128"/>
    </font>
    <font>
      <sz val="8"/>
      <color rgb="FF0070C0"/>
      <name val="ＭＳ ゴシック"/>
      <family val="3"/>
      <charset val="128"/>
    </font>
    <font>
      <sz val="11"/>
      <color theme="1"/>
      <name val="ＭＳ ゴシック"/>
      <family val="3"/>
      <charset val="128"/>
    </font>
    <font>
      <sz val="10"/>
      <color rgb="FF0070C0"/>
      <name val="ＭＳ ゴシック"/>
      <family val="3"/>
      <charset val="128"/>
    </font>
    <font>
      <b/>
      <sz val="14"/>
      <name val="ＭＳ ゴシック"/>
      <family val="3"/>
      <charset val="128"/>
    </font>
    <font>
      <sz val="14"/>
      <name val="ＭＳ ゴシック"/>
      <family val="3"/>
      <charset val="128"/>
    </font>
    <font>
      <sz val="24"/>
      <name val="ＭＳ ゴシック"/>
      <family val="3"/>
      <charset val="128"/>
    </font>
    <font>
      <sz val="10"/>
      <color indexed="81"/>
      <name val="ＭＳ Ｐゴシック"/>
      <family val="3"/>
      <charset val="128"/>
    </font>
    <font>
      <sz val="9"/>
      <color indexed="81"/>
      <name val="ＭＳ Ｐゴシック"/>
      <family val="3"/>
      <charset val="128"/>
    </font>
    <font>
      <sz val="10"/>
      <color indexed="81"/>
      <name val="MS P ゴシック"/>
      <family val="3"/>
      <charset val="128"/>
    </font>
    <font>
      <sz val="9"/>
      <color indexed="81"/>
      <name val="MS P ゴシック"/>
      <family val="3"/>
      <charset val="128"/>
    </font>
    <font>
      <sz val="11"/>
      <color indexed="81"/>
      <name val="MS P ゴシック"/>
      <family val="3"/>
      <charset val="128"/>
    </font>
    <font>
      <sz val="11"/>
      <color indexed="81"/>
      <name val="ＭＳ Ｐゴシック"/>
      <family val="3"/>
      <charset val="128"/>
    </font>
    <font>
      <b/>
      <sz val="10"/>
      <color indexed="81"/>
      <name val="MS P ゴシック"/>
      <family val="3"/>
      <charset val="128"/>
    </font>
    <font>
      <b/>
      <sz val="9"/>
      <color indexed="81"/>
      <name val="ＭＳ Ｐゴシック"/>
      <family val="3"/>
      <charset val="128"/>
    </font>
    <font>
      <b/>
      <sz val="12"/>
      <name val="ＭＳ ゴシック"/>
      <family val="3"/>
      <charset val="128"/>
    </font>
    <font>
      <b/>
      <sz val="9"/>
      <name val="ＭＳ ゴシック"/>
      <family val="3"/>
      <charset val="128"/>
    </font>
    <font>
      <sz val="9"/>
      <color theme="1"/>
      <name val="ＭＳ ゴシック"/>
      <family val="3"/>
      <charset val="128"/>
    </font>
    <font>
      <b/>
      <sz val="10"/>
      <name val="ＭＳ ゴシック"/>
      <family val="3"/>
      <charset val="128"/>
    </font>
    <font>
      <b/>
      <sz val="16"/>
      <name val="ＭＳ ゴシック"/>
      <family val="3"/>
      <charset val="128"/>
    </font>
    <font>
      <b/>
      <sz val="11"/>
      <color rgb="FFFF0000"/>
      <name val="ＭＳ ゴシック"/>
      <family val="3"/>
      <charset val="128"/>
    </font>
    <font>
      <sz val="11"/>
      <color rgb="FFFF0000"/>
      <name val="ＭＳ ゴシック"/>
      <family val="3"/>
      <charset val="128"/>
    </font>
    <font>
      <sz val="7.8"/>
      <color rgb="FFFF0000"/>
      <name val="ＭＳ ゴシック"/>
      <family val="3"/>
      <charset val="128"/>
    </font>
    <font>
      <b/>
      <sz val="14"/>
      <name val="ＭＳ Ｐ明朝"/>
      <family val="1"/>
      <charset val="128"/>
    </font>
    <font>
      <sz val="7"/>
      <color theme="1"/>
      <name val="ＭＳ ゴシック"/>
      <family val="3"/>
      <charset val="128"/>
    </font>
    <font>
      <b/>
      <sz val="11"/>
      <color theme="1"/>
      <name val="ＭＳ ゴシック"/>
      <family val="3"/>
      <charset val="128"/>
    </font>
    <font>
      <sz val="7.5"/>
      <color rgb="FFFF0000"/>
      <name val="ＭＳ ゴシック"/>
      <family val="3"/>
      <charset val="128"/>
    </font>
    <font>
      <b/>
      <sz val="9"/>
      <color indexed="81"/>
      <name val="MS P ゴシック"/>
      <family val="3"/>
      <charset val="128"/>
    </font>
    <font>
      <sz val="8"/>
      <color rgb="FF00B0F0"/>
      <name val="ＭＳ ゴシック"/>
      <family val="3"/>
      <charset val="128"/>
    </font>
    <font>
      <sz val="7.5"/>
      <name val="ＭＳ ゴシック"/>
      <family val="3"/>
      <charset val="128"/>
    </font>
    <font>
      <sz val="10"/>
      <color rgb="FF00B0F0"/>
      <name val="ＭＳ ゴシック"/>
      <family val="3"/>
      <charset val="128"/>
    </font>
    <font>
      <sz val="11"/>
      <color rgb="FF00B0F0"/>
      <name val="ＭＳ ゴシック"/>
      <family val="3"/>
      <charset val="128"/>
    </font>
    <font>
      <b/>
      <sz val="11"/>
      <color indexed="81"/>
      <name val="MS P ゴシック"/>
      <family val="3"/>
      <charset val="128"/>
    </font>
    <font>
      <sz val="11"/>
      <color theme="1"/>
      <name val="ＭＳ Ｐゴシック"/>
      <family val="3"/>
      <charset val="128"/>
    </font>
    <font>
      <sz val="8"/>
      <color theme="1"/>
      <name val="ＭＳ Ｐゴシック"/>
      <family val="3"/>
      <charset val="128"/>
    </font>
    <font>
      <sz val="7.5"/>
      <color theme="1"/>
      <name val="ＭＳ ゴシック"/>
      <family val="3"/>
      <charset val="128"/>
    </font>
  </fonts>
  <fills count="3">
    <fill>
      <patternFill patternType="none"/>
    </fill>
    <fill>
      <patternFill patternType="gray125"/>
    </fill>
    <fill>
      <patternFill patternType="gray125">
        <bgColor indexed="8"/>
      </patternFill>
    </fill>
  </fills>
  <borders count="25">
    <border>
      <left/>
      <right/>
      <top/>
      <bottom/>
      <diagonal/>
    </border>
    <border>
      <left style="dashed">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cellStyleXfs>
  <cellXfs count="485">
    <xf numFmtId="0" fontId="0" fillId="0" borderId="0" xfId="0"/>
    <xf numFmtId="38" fontId="3" fillId="0" borderId="0" xfId="1" applyFont="1"/>
    <xf numFmtId="38" fontId="3" fillId="0" borderId="1" xfId="1" applyFont="1" applyBorder="1"/>
    <xf numFmtId="38" fontId="4" fillId="0" borderId="0" xfId="1" applyFont="1"/>
    <xf numFmtId="38" fontId="4" fillId="0" borderId="1" xfId="1" applyFont="1" applyBorder="1"/>
    <xf numFmtId="0" fontId="4" fillId="0" borderId="0" xfId="0" applyFont="1"/>
    <xf numFmtId="0" fontId="0" fillId="0" borderId="0" xfId="0" applyAlignment="1">
      <alignment horizontal="left"/>
    </xf>
    <xf numFmtId="38" fontId="4" fillId="0" borderId="0" xfId="1" applyFont="1" applyAlignment="1">
      <alignment horizontal="left"/>
    </xf>
    <xf numFmtId="38" fontId="4" fillId="0" borderId="1" xfId="1" applyFont="1" applyBorder="1" applyAlignment="1">
      <alignment horizontal="left" vertical="center"/>
    </xf>
    <xf numFmtId="38" fontId="5" fillId="0" borderId="0" xfId="1" applyFont="1"/>
    <xf numFmtId="38" fontId="6" fillId="0" borderId="0" xfId="1" applyFont="1" applyAlignment="1">
      <alignment vertical="center"/>
    </xf>
    <xf numFmtId="38" fontId="4" fillId="0" borderId="1" xfId="1" applyFont="1" applyBorder="1" applyAlignment="1">
      <alignment vertical="center"/>
    </xf>
    <xf numFmtId="38" fontId="4" fillId="0" borderId="0" xfId="1" applyFont="1" applyAlignment="1">
      <alignment horizontal="center" vertical="center"/>
    </xf>
    <xf numFmtId="38" fontId="6" fillId="0" borderId="0" xfId="1" applyFont="1"/>
    <xf numFmtId="0" fontId="6" fillId="0" borderId="0" xfId="0" applyFont="1" applyAlignment="1">
      <alignment horizontal="right"/>
    </xf>
    <xf numFmtId="0" fontId="6" fillId="0" borderId="0" xfId="0" applyFont="1" applyAlignment="1">
      <alignment horizontal="left"/>
    </xf>
    <xf numFmtId="38" fontId="9" fillId="0" borderId="0" xfId="1" applyFont="1" applyAlignment="1">
      <alignment horizontal="center"/>
    </xf>
    <xf numFmtId="0" fontId="4" fillId="0" borderId="0" xfId="0" applyFont="1" applyAlignment="1">
      <alignment horizontal="right"/>
    </xf>
    <xf numFmtId="176" fontId="4" fillId="0" borderId="0" xfId="1" applyNumberFormat="1" applyFont="1"/>
    <xf numFmtId="0" fontId="0" fillId="0" borderId="0" xfId="0" applyAlignment="1">
      <alignment horizontal="right"/>
    </xf>
    <xf numFmtId="38" fontId="4" fillId="0" borderId="7" xfId="1" applyFont="1" applyBorder="1" applyAlignment="1"/>
    <xf numFmtId="38" fontId="10" fillId="0" borderId="8" xfId="1" applyFont="1" applyBorder="1" applyAlignment="1">
      <alignment horizontal="center" vertical="center"/>
    </xf>
    <xf numFmtId="38" fontId="6" fillId="0" borderId="0" xfId="1" applyFont="1" applyProtection="1">
      <protection locked="0"/>
    </xf>
    <xf numFmtId="38" fontId="12" fillId="0" borderId="0" xfId="1" applyFont="1" applyProtection="1">
      <protection locked="0"/>
    </xf>
    <xf numFmtId="38" fontId="13" fillId="0" borderId="0" xfId="1" applyFont="1" applyProtection="1">
      <protection locked="0"/>
    </xf>
    <xf numFmtId="38" fontId="14" fillId="0" borderId="0" xfId="1" applyFont="1"/>
    <xf numFmtId="38" fontId="15" fillId="0" borderId="0" xfId="1" applyFont="1"/>
    <xf numFmtId="38" fontId="15" fillId="0" borderId="0" xfId="1" applyFont="1" applyBorder="1"/>
    <xf numFmtId="38" fontId="16" fillId="0" borderId="0" xfId="1" applyFont="1"/>
    <xf numFmtId="38" fontId="16" fillId="0" borderId="0" xfId="1" applyFont="1" applyBorder="1"/>
    <xf numFmtId="38" fontId="16" fillId="0" borderId="0" xfId="1" applyFont="1" applyAlignment="1">
      <alignment horizontal="right"/>
    </xf>
    <xf numFmtId="38" fontId="5" fillId="0" borderId="0" xfId="1" applyFont="1" applyAlignment="1"/>
    <xf numFmtId="0" fontId="17" fillId="0" borderId="0" xfId="0" applyFont="1" applyAlignment="1">
      <alignment horizontal="right" vertical="center"/>
    </xf>
    <xf numFmtId="38" fontId="18" fillId="0" borderId="0" xfId="1" applyFont="1" applyAlignment="1">
      <alignment vertical="center"/>
    </xf>
    <xf numFmtId="38" fontId="19" fillId="0" borderId="0" xfId="1" applyFont="1" applyAlignment="1">
      <alignment vertical="center"/>
    </xf>
    <xf numFmtId="38" fontId="16" fillId="0" borderId="0" xfId="1" applyFont="1" applyBorder="1" applyAlignment="1">
      <alignment horizontal="right"/>
    </xf>
    <xf numFmtId="38" fontId="6" fillId="0" borderId="0" xfId="1" applyFont="1" applyBorder="1" applyAlignment="1">
      <alignment horizontal="left" vertical="center"/>
    </xf>
    <xf numFmtId="38" fontId="18" fillId="0" borderId="0" xfId="1" applyFont="1"/>
    <xf numFmtId="38" fontId="18" fillId="0" borderId="0" xfId="1" applyFont="1" applyAlignment="1"/>
    <xf numFmtId="38" fontId="20" fillId="0" borderId="8" xfId="1" applyFont="1" applyBorder="1" applyAlignment="1">
      <alignment horizontal="right" vertical="center"/>
    </xf>
    <xf numFmtId="38" fontId="17" fillId="0" borderId="8" xfId="1" applyFont="1" applyBorder="1" applyAlignment="1">
      <alignment horizontal="right" vertical="center"/>
    </xf>
    <xf numFmtId="38" fontId="17" fillId="0" borderId="2" xfId="1" applyFont="1" applyBorder="1" applyAlignment="1">
      <alignment horizontal="right" vertical="center"/>
    </xf>
    <xf numFmtId="38" fontId="17" fillId="0" borderId="4" xfId="1" applyFont="1" applyBorder="1" applyAlignment="1">
      <alignment horizontal="right" vertical="center"/>
    </xf>
    <xf numFmtId="38" fontId="6" fillId="0" borderId="8" xfId="1" applyFont="1" applyBorder="1" applyAlignment="1">
      <alignment horizontal="distributed" vertical="center" justifyLastLine="1"/>
    </xf>
    <xf numFmtId="38" fontId="21" fillId="0" borderId="8" xfId="1" applyFont="1" applyBorder="1" applyAlignment="1">
      <alignment horizontal="right" vertical="center"/>
    </xf>
    <xf numFmtId="38" fontId="22" fillId="0" borderId="8" xfId="1" applyFont="1" applyBorder="1" applyAlignment="1">
      <alignment horizontal="right" vertical="center"/>
    </xf>
    <xf numFmtId="38" fontId="23" fillId="0" borderId="8" xfId="1" applyFont="1" applyBorder="1" applyAlignment="1">
      <alignment horizontal="right" vertical="center"/>
    </xf>
    <xf numFmtId="38" fontId="23" fillId="0" borderId="8" xfId="1" applyFont="1" applyFill="1" applyBorder="1" applyAlignment="1">
      <alignment horizontal="right" vertical="center"/>
    </xf>
    <xf numFmtId="38" fontId="17" fillId="0" borderId="2" xfId="1" applyFont="1" applyFill="1" applyBorder="1" applyAlignment="1">
      <alignment horizontal="right" vertical="center"/>
    </xf>
    <xf numFmtId="38" fontId="24" fillId="0" borderId="8" xfId="1" applyFont="1" applyBorder="1" applyAlignment="1">
      <alignment horizontal="right" vertical="center"/>
    </xf>
    <xf numFmtId="38" fontId="24" fillId="0" borderId="2" xfId="1" applyFont="1" applyBorder="1" applyAlignment="1">
      <alignment horizontal="right" vertical="center"/>
    </xf>
    <xf numFmtId="38" fontId="6" fillId="0" borderId="8" xfId="1" applyFont="1" applyFill="1" applyBorder="1" applyAlignment="1">
      <alignment horizontal="distributed" vertical="center" justifyLastLine="1"/>
    </xf>
    <xf numFmtId="38" fontId="17" fillId="0" borderId="8" xfId="1" applyFont="1" applyBorder="1" applyAlignment="1">
      <alignment horizontal="left" vertical="center"/>
    </xf>
    <xf numFmtId="38" fontId="16" fillId="0" borderId="8" xfId="1" applyFont="1" applyBorder="1" applyAlignment="1">
      <alignment horizontal="center" vertical="center" justifyLastLine="1"/>
    </xf>
    <xf numFmtId="38" fontId="16" fillId="0" borderId="2" xfId="1" applyFont="1" applyBorder="1" applyAlignment="1">
      <alignment horizontal="center" vertical="center" justifyLastLine="1"/>
    </xf>
    <xf numFmtId="38" fontId="16" fillId="0" borderId="4" xfId="1" applyFont="1" applyBorder="1" applyAlignment="1">
      <alignment horizontal="center" vertical="center" justifyLastLine="1"/>
    </xf>
    <xf numFmtId="38" fontId="17" fillId="0" borderId="0" xfId="1" applyFont="1" applyAlignment="1">
      <alignment horizontal="center"/>
    </xf>
    <xf numFmtId="38" fontId="3" fillId="0" borderId="0" xfId="1" applyFont="1" applyFill="1"/>
    <xf numFmtId="38" fontId="3" fillId="0" borderId="0" xfId="1" applyFont="1" applyFill="1" applyBorder="1"/>
    <xf numFmtId="38" fontId="27" fillId="0" borderId="0" xfId="1" applyFont="1" applyFill="1" applyBorder="1"/>
    <xf numFmtId="38" fontId="16" fillId="0" borderId="0" xfId="1" applyFont="1" applyFill="1" applyBorder="1"/>
    <xf numFmtId="38" fontId="3" fillId="0" borderId="0" xfId="1" applyFont="1" applyFill="1" applyAlignment="1">
      <alignment horizontal="left"/>
    </xf>
    <xf numFmtId="38" fontId="4" fillId="0" borderId="0" xfId="1" applyFont="1" applyFill="1"/>
    <xf numFmtId="38" fontId="6" fillId="0" borderId="0" xfId="1" applyFont="1" applyFill="1"/>
    <xf numFmtId="38" fontId="4" fillId="0" borderId="0" xfId="1" applyFont="1" applyFill="1" applyAlignment="1">
      <alignment horizontal="left"/>
    </xf>
    <xf numFmtId="38" fontId="28" fillId="0" borderId="0" xfId="1" applyFont="1" applyFill="1" applyBorder="1"/>
    <xf numFmtId="38" fontId="29" fillId="0" borderId="0" xfId="1" applyFont="1" applyFill="1"/>
    <xf numFmtId="0" fontId="30" fillId="0" borderId="0" xfId="0" applyFont="1"/>
    <xf numFmtId="38" fontId="30" fillId="0" borderId="0" xfId="0" applyNumberFormat="1" applyFont="1"/>
    <xf numFmtId="38" fontId="29" fillId="0" borderId="0" xfId="1" applyFont="1" applyFill="1" applyAlignment="1">
      <alignment horizontal="left"/>
    </xf>
    <xf numFmtId="38" fontId="0" fillId="0" borderId="0" xfId="0" applyNumberFormat="1"/>
    <xf numFmtId="38" fontId="16" fillId="0" borderId="0" xfId="1" applyFont="1" applyFill="1"/>
    <xf numFmtId="38" fontId="4" fillId="0" borderId="0" xfId="1" applyFont="1" applyFill="1" applyBorder="1" applyAlignment="1">
      <alignment horizontal="center" vertical="center" shrinkToFit="1"/>
    </xf>
    <xf numFmtId="179" fontId="4" fillId="0" borderId="0" xfId="1" applyNumberFormat="1" applyFont="1" applyFill="1"/>
    <xf numFmtId="38" fontId="4" fillId="0" borderId="0" xfId="1" applyFont="1" applyFill="1" applyBorder="1"/>
    <xf numFmtId="0" fontId="4" fillId="0" borderId="2" xfId="0" applyFont="1" applyBorder="1" applyAlignment="1">
      <alignment horizontal="right"/>
    </xf>
    <xf numFmtId="38" fontId="4" fillId="0" borderId="3" xfId="1" applyFont="1" applyFill="1" applyBorder="1" applyAlignment="1">
      <alignment horizontal="right"/>
    </xf>
    <xf numFmtId="38" fontId="4" fillId="0" borderId="3" xfId="1" applyFont="1" applyFill="1" applyBorder="1"/>
    <xf numFmtId="38" fontId="4" fillId="0" borderId="3" xfId="1" applyFont="1" applyFill="1" applyBorder="1" applyAlignment="1">
      <alignment horizontal="center"/>
    </xf>
    <xf numFmtId="38" fontId="4" fillId="0" borderId="7" xfId="1" applyFont="1" applyFill="1" applyBorder="1"/>
    <xf numFmtId="38" fontId="4" fillId="0" borderId="10" xfId="1" applyFont="1" applyFill="1" applyBorder="1" applyAlignment="1">
      <alignment horizontal="center"/>
    </xf>
    <xf numFmtId="38" fontId="31" fillId="0" borderId="11" xfId="1" applyFont="1" applyFill="1" applyBorder="1" applyAlignment="1">
      <alignment horizontal="left"/>
    </xf>
    <xf numFmtId="38" fontId="29" fillId="0" borderId="12" xfId="1" applyFont="1" applyFill="1" applyBorder="1"/>
    <xf numFmtId="38" fontId="4" fillId="0" borderId="13" xfId="1" applyFont="1" applyFill="1" applyBorder="1"/>
    <xf numFmtId="38" fontId="4" fillId="0" borderId="13" xfId="1" applyFont="1" applyFill="1" applyBorder="1" applyAlignment="1">
      <alignment horizontal="distributed" vertical="center" justifyLastLine="1"/>
    </xf>
    <xf numFmtId="38" fontId="4" fillId="0" borderId="12" xfId="1" applyFont="1" applyFill="1" applyBorder="1"/>
    <xf numFmtId="38" fontId="4" fillId="0" borderId="13" xfId="1" applyFont="1" applyFill="1" applyBorder="1" applyAlignment="1">
      <alignment horizontal="center"/>
    </xf>
    <xf numFmtId="38" fontId="29" fillId="0" borderId="4" xfId="1" applyFont="1" applyFill="1" applyBorder="1"/>
    <xf numFmtId="38" fontId="4" fillId="0" borderId="8" xfId="1" applyFont="1" applyFill="1" applyBorder="1"/>
    <xf numFmtId="38" fontId="4" fillId="0" borderId="2" xfId="1" applyFont="1" applyFill="1" applyBorder="1" applyAlignment="1">
      <alignment horizontal="distributed" vertical="center" justifyLastLine="1"/>
    </xf>
    <xf numFmtId="38" fontId="31" fillId="0" borderId="11" xfId="1" applyFont="1" applyFill="1" applyBorder="1" applyAlignment="1" applyProtection="1">
      <alignment horizontal="left"/>
    </xf>
    <xf numFmtId="38" fontId="29" fillId="0" borderId="4" xfId="1" applyFont="1" applyFill="1" applyBorder="1" applyProtection="1"/>
    <xf numFmtId="38" fontId="4" fillId="0" borderId="8" xfId="1" applyFont="1" applyFill="1" applyBorder="1" applyProtection="1"/>
    <xf numFmtId="38" fontId="4" fillId="0" borderId="2" xfId="1" applyFont="1" applyFill="1" applyBorder="1" applyAlignment="1" applyProtection="1">
      <alignment horizontal="distributed" vertical="center" justifyLastLine="1"/>
    </xf>
    <xf numFmtId="38" fontId="4" fillId="0" borderId="8" xfId="1" applyFont="1" applyFill="1" applyBorder="1" applyAlignment="1">
      <alignment horizontal="distributed" vertical="center" justifyLastLine="1"/>
    </xf>
    <xf numFmtId="38" fontId="4" fillId="0" borderId="4" xfId="1" applyFont="1" applyFill="1" applyBorder="1" applyProtection="1"/>
    <xf numFmtId="38" fontId="4" fillId="0" borderId="4" xfId="1" applyFont="1" applyFill="1" applyBorder="1"/>
    <xf numFmtId="38" fontId="32" fillId="0" borderId="8" xfId="1" applyFont="1" applyFill="1" applyBorder="1" applyAlignment="1">
      <alignment vertical="center"/>
    </xf>
    <xf numFmtId="38" fontId="31" fillId="0" borderId="11" xfId="1" applyFont="1" applyFill="1" applyBorder="1" applyAlignment="1" applyProtection="1">
      <alignment horizontal="left"/>
      <protection locked="0"/>
    </xf>
    <xf numFmtId="38" fontId="29" fillId="0" borderId="4" xfId="1" applyFont="1" applyFill="1" applyBorder="1" applyProtection="1">
      <protection locked="0"/>
    </xf>
    <xf numFmtId="38" fontId="16" fillId="0" borderId="8" xfId="1" applyFont="1" applyFill="1" applyBorder="1" applyAlignment="1">
      <alignment horizontal="distributed" vertical="center" justifyLastLine="1"/>
    </xf>
    <xf numFmtId="38" fontId="4" fillId="0" borderId="2" xfId="1" applyFont="1" applyFill="1" applyBorder="1" applyAlignment="1" applyProtection="1">
      <alignment horizontal="center"/>
    </xf>
    <xf numFmtId="38" fontId="32" fillId="0" borderId="8" xfId="1" applyFont="1" applyFill="1" applyBorder="1" applyAlignment="1" applyProtection="1">
      <alignment vertical="center"/>
    </xf>
    <xf numFmtId="38" fontId="16" fillId="0" borderId="8" xfId="1" applyFont="1" applyFill="1" applyBorder="1" applyAlignment="1">
      <alignment horizontal="center"/>
    </xf>
    <xf numFmtId="38" fontId="28" fillId="0" borderId="8" xfId="1" applyFont="1" applyFill="1" applyBorder="1"/>
    <xf numFmtId="38" fontId="27" fillId="0" borderId="8" xfId="1" applyFont="1" applyFill="1" applyBorder="1" applyAlignment="1" applyProtection="1">
      <alignment vertical="center"/>
    </xf>
    <xf numFmtId="38" fontId="34" fillId="0" borderId="2" xfId="1" applyFont="1" applyFill="1" applyBorder="1" applyAlignment="1" applyProtection="1">
      <alignment horizontal="center" vertical="center"/>
    </xf>
    <xf numFmtId="38" fontId="28" fillId="0" borderId="8" xfId="1" applyFont="1" applyFill="1" applyBorder="1" applyProtection="1"/>
    <xf numFmtId="38" fontId="28" fillId="0" borderId="8" xfId="1" applyFont="1" applyFill="1" applyBorder="1" applyAlignment="1">
      <alignment vertical="center"/>
    </xf>
    <xf numFmtId="38" fontId="16" fillId="0" borderId="8" xfId="1" applyFont="1" applyFill="1" applyBorder="1" applyAlignment="1">
      <alignment horizontal="center" vertical="center"/>
    </xf>
    <xf numFmtId="38" fontId="16" fillId="0" borderId="8" xfId="1" applyFont="1" applyFill="1" applyBorder="1" applyAlignment="1">
      <alignment horizontal="center" vertical="center" shrinkToFit="1"/>
    </xf>
    <xf numFmtId="38" fontId="35" fillId="0" borderId="2" xfId="1" applyFont="1" applyFill="1" applyBorder="1" applyAlignment="1" applyProtection="1">
      <alignment horizontal="center" vertical="center"/>
    </xf>
    <xf numFmtId="38" fontId="36" fillId="0" borderId="8" xfId="1" applyFont="1" applyFill="1" applyBorder="1" applyAlignment="1" applyProtection="1">
      <alignment vertical="center"/>
    </xf>
    <xf numFmtId="38" fontId="16" fillId="0" borderId="8" xfId="1" applyFont="1" applyFill="1" applyBorder="1" applyAlignment="1" applyProtection="1">
      <alignment horizontal="distributed" vertical="center" justifyLastLine="1"/>
    </xf>
    <xf numFmtId="38" fontId="33" fillId="0" borderId="8" xfId="1" applyFont="1" applyFill="1" applyBorder="1" applyAlignment="1">
      <alignment horizontal="center" vertical="center"/>
    </xf>
    <xf numFmtId="38" fontId="4" fillId="0" borderId="2" xfId="1" applyFont="1" applyFill="1" applyBorder="1"/>
    <xf numFmtId="38" fontId="38" fillId="0" borderId="0" xfId="1" applyFont="1" applyFill="1" applyBorder="1"/>
    <xf numFmtId="38" fontId="4" fillId="0" borderId="0" xfId="1" applyFont="1" applyFill="1" applyBorder="1" applyAlignment="1">
      <alignment horizontal="center"/>
    </xf>
    <xf numFmtId="38" fontId="29" fillId="0" borderId="0" xfId="1" applyFont="1" applyFill="1" applyBorder="1"/>
    <xf numFmtId="38" fontId="4" fillId="0" borderId="0" xfId="1" applyFont="1" applyFill="1" applyBorder="1" applyAlignment="1">
      <alignment horizontal="distributed" vertical="center" justifyLastLine="1"/>
    </xf>
    <xf numFmtId="38" fontId="39" fillId="0" borderId="0" xfId="1" applyFont="1" applyFill="1" applyBorder="1"/>
    <xf numFmtId="38" fontId="40" fillId="0" borderId="0" xfId="1" applyFont="1" applyFill="1" applyBorder="1" applyAlignment="1">
      <alignment horizontal="center" vertical="center"/>
    </xf>
    <xf numFmtId="38" fontId="41" fillId="0" borderId="8" xfId="1" applyFont="1" applyFill="1" applyBorder="1" applyProtection="1"/>
    <xf numFmtId="38" fontId="16" fillId="0" borderId="0" xfId="1" applyFont="1" applyFill="1" applyBorder="1" applyAlignment="1">
      <alignment horizontal="center" vertical="center"/>
    </xf>
    <xf numFmtId="38" fontId="29" fillId="0" borderId="4" xfId="1" applyFont="1" applyFill="1" applyBorder="1" applyAlignment="1">
      <alignment shrinkToFit="1"/>
    </xf>
    <xf numFmtId="38" fontId="42" fillId="0" borderId="11" xfId="1" applyFont="1" applyFill="1" applyBorder="1" applyAlignment="1">
      <alignment horizontal="left"/>
    </xf>
    <xf numFmtId="38" fontId="43" fillId="0" borderId="4" xfId="1" applyFont="1" applyFill="1" applyBorder="1"/>
    <xf numFmtId="38" fontId="44" fillId="0" borderId="8" xfId="1" applyFont="1" applyFill="1" applyBorder="1"/>
    <xf numFmtId="38" fontId="32" fillId="0" borderId="8" xfId="1" applyFont="1" applyFill="1" applyBorder="1" applyAlignment="1">
      <alignment horizontal="left" vertical="center" justifyLastLine="1"/>
    </xf>
    <xf numFmtId="38" fontId="34" fillId="0" borderId="8" xfId="1" applyFont="1" applyFill="1" applyBorder="1" applyAlignment="1" applyProtection="1">
      <alignment horizontal="center" vertical="center"/>
    </xf>
    <xf numFmtId="38" fontId="29" fillId="0" borderId="4" xfId="1" applyFont="1" applyFill="1" applyBorder="1" applyAlignment="1" applyProtection="1">
      <alignment shrinkToFit="1"/>
    </xf>
    <xf numFmtId="38" fontId="4" fillId="0" borderId="8" xfId="1" applyFont="1" applyFill="1" applyBorder="1" applyAlignment="1" applyProtection="1">
      <alignment horizontal="distributed" vertical="center" justifyLastLine="1"/>
    </xf>
    <xf numFmtId="38" fontId="45" fillId="0" borderId="11" xfId="1" applyFont="1" applyFill="1" applyBorder="1" applyAlignment="1">
      <alignment horizontal="left"/>
    </xf>
    <xf numFmtId="38" fontId="46" fillId="0" borderId="4" xfId="1" applyFont="1" applyFill="1" applyBorder="1"/>
    <xf numFmtId="38" fontId="46" fillId="0" borderId="8" xfId="1" applyFont="1" applyFill="1" applyBorder="1"/>
    <xf numFmtId="38" fontId="47" fillId="0" borderId="11" xfId="1" applyFont="1" applyFill="1" applyBorder="1" applyAlignment="1">
      <alignment horizontal="left"/>
    </xf>
    <xf numFmtId="38" fontId="48" fillId="0" borderId="4" xfId="1" applyFont="1" applyFill="1" applyBorder="1"/>
    <xf numFmtId="38" fontId="49" fillId="0" borderId="8" xfId="1" applyFont="1" applyFill="1" applyBorder="1" applyAlignment="1">
      <alignment vertical="center"/>
    </xf>
    <xf numFmtId="38" fontId="28" fillId="0" borderId="11" xfId="1" applyFont="1" applyFill="1" applyBorder="1" applyAlignment="1">
      <alignment horizontal="left" vertical="center" shrinkToFit="1"/>
    </xf>
    <xf numFmtId="38" fontId="28" fillId="0" borderId="4" xfId="1" applyFont="1" applyFill="1" applyBorder="1" applyAlignment="1">
      <alignment horizontal="left" vertical="center" shrinkToFit="1"/>
    </xf>
    <xf numFmtId="38" fontId="50" fillId="0" borderId="8" xfId="1" applyFont="1" applyFill="1" applyBorder="1" applyAlignment="1">
      <alignment horizontal="distributed" vertical="center" justifyLastLine="1"/>
    </xf>
    <xf numFmtId="38" fontId="45" fillId="0" borderId="8" xfId="1" applyFont="1" applyFill="1" applyBorder="1" applyAlignment="1">
      <alignment vertical="center"/>
    </xf>
    <xf numFmtId="38" fontId="16" fillId="0" borderId="2" xfId="1" applyFont="1" applyFill="1" applyBorder="1" applyAlignment="1">
      <alignment horizontal="distributed" vertical="center" justifyLastLine="1"/>
    </xf>
    <xf numFmtId="38" fontId="31" fillId="0" borderId="11" xfId="1" applyFont="1" applyFill="1" applyBorder="1" applyAlignment="1" applyProtection="1">
      <alignment horizontal="left" vertical="center"/>
      <protection locked="0"/>
    </xf>
    <xf numFmtId="38" fontId="51" fillId="0" borderId="8" xfId="1" applyFont="1" applyFill="1" applyBorder="1" applyAlignment="1">
      <alignment horizontal="center" vertical="center"/>
    </xf>
    <xf numFmtId="38" fontId="31" fillId="0" borderId="11" xfId="1" applyFont="1" applyFill="1" applyBorder="1" applyAlignment="1" applyProtection="1">
      <alignment horizontal="left" vertical="center" justifyLastLine="1"/>
      <protection locked="0"/>
    </xf>
    <xf numFmtId="38" fontId="4" fillId="0" borderId="8" xfId="1" applyFont="1" applyFill="1" applyBorder="1" applyAlignment="1">
      <alignment horizontal="right"/>
    </xf>
    <xf numFmtId="38" fontId="33" fillId="0" borderId="8" xfId="1" applyFont="1" applyFill="1" applyBorder="1" applyAlignment="1" applyProtection="1">
      <alignment horizontal="center" vertical="center"/>
    </xf>
    <xf numFmtId="38" fontId="50" fillId="0" borderId="8" xfId="1" applyFont="1" applyFill="1" applyBorder="1" applyAlignment="1">
      <alignment horizontal="distributed" vertical="center" justifyLastLine="1" shrinkToFit="1"/>
    </xf>
    <xf numFmtId="38" fontId="4" fillId="0" borderId="4" xfId="1" applyFont="1" applyFill="1" applyBorder="1" applyAlignment="1">
      <alignment horizontal="center"/>
    </xf>
    <xf numFmtId="38" fontId="46" fillId="0" borderId="8" xfId="1" applyFont="1" applyFill="1" applyBorder="1" applyProtection="1"/>
    <xf numFmtId="38" fontId="48" fillId="0" borderId="4" xfId="1" applyFont="1" applyFill="1" applyBorder="1" applyProtection="1"/>
    <xf numFmtId="38" fontId="51" fillId="0" borderId="8" xfId="1" applyFont="1" applyFill="1" applyBorder="1"/>
    <xf numFmtId="38" fontId="4" fillId="0" borderId="4" xfId="1" applyFont="1" applyFill="1" applyBorder="1" applyAlignment="1" applyProtection="1">
      <alignment horizontal="center"/>
    </xf>
    <xf numFmtId="38" fontId="16" fillId="0" borderId="8" xfId="1" applyFont="1" applyFill="1" applyBorder="1" applyAlignment="1" applyProtection="1">
      <alignment horizontal="center"/>
    </xf>
    <xf numFmtId="38" fontId="29" fillId="0" borderId="4" xfId="1" applyFont="1" applyFill="1" applyBorder="1" applyAlignment="1" applyProtection="1">
      <alignment horizontal="right"/>
      <protection locked="0"/>
    </xf>
    <xf numFmtId="38" fontId="44" fillId="0" borderId="8" xfId="1" applyFont="1" applyFill="1" applyBorder="1" applyProtection="1"/>
    <xf numFmtId="38" fontId="37" fillId="0" borderId="8" xfId="1" applyFont="1" applyFill="1" applyBorder="1" applyAlignment="1">
      <alignment horizontal="distributed" vertical="center" justifyLastLine="1" shrinkToFit="1"/>
    </xf>
    <xf numFmtId="38" fontId="4" fillId="0" borderId="8" xfId="1" applyFont="1" applyFill="1" applyBorder="1" applyAlignment="1">
      <alignment horizontal="center" vertical="center"/>
    </xf>
    <xf numFmtId="38" fontId="37" fillId="0" borderId="8" xfId="1" applyFont="1" applyFill="1" applyBorder="1" applyAlignment="1">
      <alignment horizontal="center" vertical="center" shrinkToFit="1"/>
    </xf>
    <xf numFmtId="38" fontId="4" fillId="0" borderId="0" xfId="1" applyFont="1" applyFill="1" applyBorder="1" applyAlignment="1">
      <alignment horizontal="center" vertical="center"/>
    </xf>
    <xf numFmtId="38" fontId="4" fillId="0" borderId="8" xfId="1" applyFont="1" applyFill="1" applyBorder="1" applyAlignment="1">
      <alignment horizontal="distributed" vertical="center" justifyLastLine="1" shrinkToFit="1"/>
    </xf>
    <xf numFmtId="38" fontId="29" fillId="0" borderId="4" xfId="1" applyFont="1" applyFill="1" applyBorder="1" applyAlignment="1">
      <alignment horizontal="center"/>
    </xf>
    <xf numFmtId="38" fontId="10" fillId="0" borderId="4" xfId="1" applyFont="1" applyFill="1" applyBorder="1" applyAlignment="1" applyProtection="1">
      <alignment horizontal="distributed" vertical="center" justifyLastLine="1"/>
    </xf>
    <xf numFmtId="38" fontId="4" fillId="0" borderId="8" xfId="1" applyFont="1" applyFill="1" applyBorder="1" applyAlignment="1">
      <alignment horizontal="center"/>
    </xf>
    <xf numFmtId="38" fontId="4" fillId="0" borderId="8" xfId="1" applyFont="1" applyFill="1" applyBorder="1" applyAlignment="1">
      <alignment horizontal="center" vertical="center" shrinkToFit="1"/>
    </xf>
    <xf numFmtId="38" fontId="4" fillId="0" borderId="8" xfId="1" applyFont="1" applyFill="1" applyBorder="1" applyAlignment="1">
      <alignment horizontal="right" vertical="center"/>
    </xf>
    <xf numFmtId="38" fontId="4" fillId="0" borderId="11" xfId="1" applyFont="1" applyFill="1" applyBorder="1" applyAlignment="1">
      <alignment horizontal="left"/>
    </xf>
    <xf numFmtId="38" fontId="4" fillId="0" borderId="8" xfId="1" applyFont="1" applyFill="1" applyBorder="1" applyAlignment="1">
      <alignment horizontal="distributed" vertical="distributed" justifyLastLine="1" shrinkToFit="1"/>
    </xf>
    <xf numFmtId="38" fontId="4" fillId="0" borderId="8" xfId="1" applyFont="1" applyFill="1" applyBorder="1" applyAlignment="1">
      <alignment horizontal="centerContinuous" vertical="center"/>
    </xf>
    <xf numFmtId="38" fontId="33" fillId="0" borderId="8" xfId="1" applyFont="1" applyFill="1" applyBorder="1" applyAlignment="1">
      <alignment horizontal="distributed" vertical="center" justifyLastLine="1"/>
    </xf>
    <xf numFmtId="38" fontId="4" fillId="0" borderId="4"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0" xfId="1" applyFont="1" applyFill="1" applyAlignment="1">
      <alignment horizontal="center"/>
    </xf>
    <xf numFmtId="38" fontId="4" fillId="0" borderId="0" xfId="1" applyFont="1" applyFill="1" applyAlignment="1"/>
    <xf numFmtId="38" fontId="10" fillId="0" borderId="0" xfId="1" applyFont="1" applyFill="1"/>
    <xf numFmtId="38" fontId="10" fillId="0" borderId="0" xfId="1" applyFont="1" applyFill="1" applyBorder="1"/>
    <xf numFmtId="38" fontId="54" fillId="0" borderId="0" xfId="1" applyFont="1" applyFill="1" applyBorder="1"/>
    <xf numFmtId="38" fontId="3" fillId="0" borderId="0" xfId="1" applyFont="1" applyFill="1" applyAlignment="1">
      <alignment horizontal="right"/>
    </xf>
    <xf numFmtId="38" fontId="3" fillId="0" borderId="0" xfId="1" applyFont="1" applyFill="1" applyBorder="1" applyAlignment="1">
      <alignment horizontal="right"/>
    </xf>
    <xf numFmtId="38" fontId="31" fillId="0" borderId="0" xfId="1" applyFont="1" applyFill="1" applyBorder="1" applyAlignment="1">
      <alignment horizontal="center" vertical="center"/>
    </xf>
    <xf numFmtId="38" fontId="33" fillId="0" borderId="0" xfId="1" applyFont="1" applyFill="1" applyBorder="1" applyAlignment="1">
      <alignment horizontal="center" vertical="center" justifyLastLine="1"/>
    </xf>
    <xf numFmtId="38" fontId="0" fillId="0" borderId="0" xfId="1" applyFont="1" applyFill="1" applyAlignment="1">
      <alignment horizontal="right"/>
    </xf>
    <xf numFmtId="38" fontId="4" fillId="0" borderId="0" xfId="1" applyFont="1" applyFill="1" applyAlignment="1">
      <alignment horizontal="right"/>
    </xf>
    <xf numFmtId="38" fontId="63" fillId="0" borderId="0" xfId="1" applyFont="1" applyFill="1" applyAlignment="1">
      <alignment horizontal="right"/>
    </xf>
    <xf numFmtId="38" fontId="63" fillId="0" borderId="0" xfId="1" applyFont="1" applyFill="1"/>
    <xf numFmtId="38" fontId="63" fillId="0" borderId="0" xfId="1" applyFont="1" applyFill="1" applyBorder="1" applyAlignment="1">
      <alignment horizontal="right"/>
    </xf>
    <xf numFmtId="38" fontId="16" fillId="0" borderId="0" xfId="1" applyFont="1" applyFill="1" applyAlignment="1">
      <alignment horizontal="right"/>
    </xf>
    <xf numFmtId="181" fontId="4" fillId="0" borderId="0" xfId="1" applyNumberFormat="1" applyFont="1" applyFill="1"/>
    <xf numFmtId="38" fontId="4" fillId="0" borderId="0" xfId="1" applyFont="1" applyFill="1" applyAlignment="1">
      <alignment horizontal="distributed" vertical="center" justifyLastLine="1"/>
    </xf>
    <xf numFmtId="38" fontId="31" fillId="0" borderId="11" xfId="1" applyFont="1" applyFill="1" applyBorder="1" applyAlignment="1">
      <alignment horizontal="left" vertical="center" justifyLastLine="1"/>
    </xf>
    <xf numFmtId="38" fontId="29" fillId="0" borderId="4" xfId="1" applyFont="1" applyFill="1" applyBorder="1" applyAlignment="1">
      <alignment horizontal="right" vertical="center" justifyLastLine="1"/>
    </xf>
    <xf numFmtId="38" fontId="4" fillId="0" borderId="8" xfId="1" applyFont="1" applyFill="1" applyBorder="1" applyAlignment="1">
      <alignment horizontal="right" vertical="center" justifyLastLine="1"/>
    </xf>
    <xf numFmtId="38" fontId="4" fillId="0" borderId="4" xfId="1" applyFont="1" applyFill="1" applyBorder="1" applyAlignment="1">
      <alignment horizontal="right" vertical="center" justifyLastLine="1"/>
    </xf>
    <xf numFmtId="38" fontId="29" fillId="0" borderId="12" xfId="1" applyFont="1" applyFill="1" applyBorder="1" applyAlignment="1">
      <alignment horizontal="right" vertical="center" justifyLastLine="1"/>
    </xf>
    <xf numFmtId="38" fontId="64" fillId="0" borderId="11" xfId="1" applyFont="1" applyFill="1" applyBorder="1" applyAlignment="1">
      <alignment horizontal="left" vertical="center" justifyLastLine="1"/>
    </xf>
    <xf numFmtId="38" fontId="33" fillId="0" borderId="8" xfId="1" applyFont="1" applyFill="1" applyBorder="1" applyAlignment="1">
      <alignment horizontal="left" vertical="center" justifyLastLine="1"/>
    </xf>
    <xf numFmtId="38" fontId="16" fillId="0" borderId="8" xfId="1" applyFont="1" applyFill="1" applyBorder="1"/>
    <xf numFmtId="38" fontId="31" fillId="0" borderId="8" xfId="1" applyFont="1" applyFill="1" applyBorder="1" applyAlignment="1">
      <alignment horizontal="center" vertical="center"/>
    </xf>
    <xf numFmtId="38" fontId="37" fillId="0" borderId="8" xfId="1" applyFont="1" applyFill="1" applyBorder="1" applyAlignment="1" applyProtection="1">
      <alignment horizontal="center" vertical="center"/>
    </xf>
    <xf numFmtId="38" fontId="31" fillId="0" borderId="8" xfId="1" applyFont="1" applyFill="1" applyBorder="1" applyAlignment="1">
      <alignment horizontal="distributed" vertical="center" justifyLastLine="1"/>
    </xf>
    <xf numFmtId="38" fontId="37" fillId="0" borderId="8" xfId="1" applyFont="1" applyFill="1" applyBorder="1" applyAlignment="1">
      <alignment horizontal="center" vertical="center"/>
    </xf>
    <xf numFmtId="38" fontId="31" fillId="0" borderId="18" xfId="1" applyFont="1" applyFill="1" applyBorder="1" applyAlignment="1">
      <alignment horizontal="left" vertical="center" justifyLastLine="1"/>
    </xf>
    <xf numFmtId="38" fontId="29" fillId="0" borderId="4" xfId="1" applyFont="1" applyFill="1" applyBorder="1" applyAlignment="1">
      <alignment horizontal="right"/>
    </xf>
    <xf numFmtId="38" fontId="66" fillId="0" borderId="4" xfId="1" applyFont="1" applyFill="1" applyBorder="1" applyAlignment="1">
      <alignment horizontal="left"/>
    </xf>
    <xf numFmtId="38" fontId="16" fillId="0" borderId="8" xfId="1" applyFont="1" applyFill="1" applyBorder="1" applyAlignment="1">
      <alignment horizontal="left"/>
    </xf>
    <xf numFmtId="38" fontId="29" fillId="0" borderId="4" xfId="1" applyFont="1" applyFill="1" applyBorder="1" applyAlignment="1" applyProtection="1">
      <alignment horizontal="right" vertical="center" justifyLastLine="1"/>
      <protection locked="0"/>
    </xf>
    <xf numFmtId="38" fontId="33" fillId="0" borderId="8" xfId="1" applyFont="1" applyFill="1" applyBorder="1" applyAlignment="1">
      <alignment horizontal="left" vertical="center"/>
    </xf>
    <xf numFmtId="38" fontId="4" fillId="0" borderId="0" xfId="1" applyFont="1" applyFill="1" applyBorder="1" applyAlignment="1">
      <alignment horizontal="right" vertical="center" justifyLastLine="1"/>
    </xf>
    <xf numFmtId="38" fontId="4" fillId="0" borderId="3" xfId="1" applyFont="1" applyFill="1" applyBorder="1" applyAlignment="1">
      <alignment horizontal="right" vertical="center" justifyLastLine="1"/>
    </xf>
    <xf numFmtId="38" fontId="4" fillId="0" borderId="3" xfId="1" applyFont="1" applyFill="1" applyBorder="1" applyAlignment="1">
      <alignment horizontal="distributed" vertical="center" justifyLastLine="1"/>
    </xf>
    <xf numFmtId="38" fontId="4" fillId="0" borderId="4" xfId="1" applyFont="1" applyFill="1" applyBorder="1" applyAlignment="1">
      <alignment horizontal="distributed" vertical="center" justifyLastLine="1"/>
    </xf>
    <xf numFmtId="38" fontId="4" fillId="0" borderId="13" xfId="1" applyFont="1" applyFill="1" applyBorder="1" applyAlignment="1">
      <alignment horizontal="right" vertical="center" justifyLastLine="1"/>
    </xf>
    <xf numFmtId="38" fontId="4" fillId="0" borderId="17" xfId="1" applyFont="1" applyFill="1" applyBorder="1" applyAlignment="1">
      <alignment horizontal="distributed" vertical="center" justifyLastLine="1"/>
    </xf>
    <xf numFmtId="38" fontId="4" fillId="0" borderId="12" xfId="1" applyFont="1" applyFill="1" applyBorder="1" applyAlignment="1">
      <alignment horizontal="right" vertical="center" justifyLastLine="1"/>
    </xf>
    <xf numFmtId="38" fontId="31" fillId="0" borderId="19" xfId="1" applyFont="1" applyFill="1" applyBorder="1" applyAlignment="1">
      <alignment horizontal="left" vertical="center" justifyLastLine="1"/>
    </xf>
    <xf numFmtId="38" fontId="67" fillId="0" borderId="12" xfId="1" applyFont="1" applyFill="1" applyBorder="1" applyAlignment="1">
      <alignment horizontal="right" vertical="center" justifyLastLine="1"/>
    </xf>
    <xf numFmtId="38" fontId="27" fillId="0" borderId="8" xfId="1" applyFont="1" applyFill="1" applyBorder="1" applyAlignment="1">
      <alignment vertical="center"/>
    </xf>
    <xf numFmtId="38" fontId="27" fillId="0" borderId="11" xfId="1" applyFont="1" applyFill="1" applyBorder="1" applyAlignment="1">
      <alignment horizontal="left" vertical="center" justifyLastLine="1"/>
    </xf>
    <xf numFmtId="38" fontId="68" fillId="0" borderId="4" xfId="1" applyFont="1" applyFill="1" applyBorder="1" applyAlignment="1">
      <alignment horizontal="right" vertical="center" justifyLastLine="1"/>
    </xf>
    <xf numFmtId="38" fontId="69" fillId="0" borderId="13" xfId="1" applyFont="1" applyFill="1" applyBorder="1" applyAlignment="1">
      <alignment horizontal="right" vertical="center" justifyLastLine="1"/>
    </xf>
    <xf numFmtId="38" fontId="31" fillId="0" borderId="19" xfId="1" applyFont="1" applyFill="1" applyBorder="1" applyAlignment="1" applyProtection="1">
      <alignment horizontal="left" vertical="center" justifyLastLine="1"/>
      <protection locked="0"/>
    </xf>
    <xf numFmtId="38" fontId="29" fillId="0" borderId="12" xfId="1" applyFont="1" applyFill="1" applyBorder="1" applyAlignment="1" applyProtection="1">
      <alignment horizontal="right" vertical="center" justifyLastLine="1"/>
      <protection locked="0"/>
    </xf>
    <xf numFmtId="38" fontId="47" fillId="0" borderId="11" xfId="1" applyFont="1" applyFill="1" applyBorder="1" applyAlignment="1">
      <alignment horizontal="left" vertical="center" justifyLastLine="1"/>
    </xf>
    <xf numFmtId="38" fontId="43" fillId="0" borderId="4" xfId="1" applyFont="1" applyFill="1" applyBorder="1" applyAlignment="1">
      <alignment horizontal="right" vertical="center" justifyLastLine="1"/>
    </xf>
    <xf numFmtId="38" fontId="10" fillId="0" borderId="4" xfId="1" applyFont="1" applyFill="1" applyBorder="1" applyAlignment="1">
      <alignment horizontal="right" vertical="center" justifyLastLine="1"/>
    </xf>
    <xf numFmtId="38" fontId="67" fillId="0" borderId="4" xfId="1" applyFont="1" applyFill="1" applyBorder="1" applyAlignment="1">
      <alignment horizontal="right" vertical="center" justifyLastLine="1"/>
    </xf>
    <xf numFmtId="38" fontId="10" fillId="0" borderId="8" xfId="1" applyFont="1" applyFill="1" applyBorder="1" applyAlignment="1">
      <alignment horizontal="right" vertical="center" justifyLastLine="1"/>
    </xf>
    <xf numFmtId="38" fontId="10" fillId="0" borderId="8" xfId="1" applyFont="1" applyFill="1" applyBorder="1" applyAlignment="1">
      <alignment horizontal="distributed" vertical="center" justifyLastLine="1"/>
    </xf>
    <xf numFmtId="38" fontId="4" fillId="0" borderId="0" xfId="1" applyFont="1" applyFill="1" applyAlignment="1">
      <alignment horizontal="right" vertical="center" justifyLastLine="1"/>
    </xf>
    <xf numFmtId="38" fontId="31" fillId="0" borderId="11" xfId="1" applyFont="1" applyFill="1" applyBorder="1" applyAlignment="1">
      <alignment horizontal="right" vertical="center" justifyLastLine="1"/>
    </xf>
    <xf numFmtId="38" fontId="4" fillId="0" borderId="2" xfId="1" applyFont="1" applyFill="1" applyBorder="1" applyAlignment="1">
      <alignment horizontal="left" vertical="center" justifyLastLine="1"/>
    </xf>
    <xf numFmtId="38" fontId="4" fillId="0" borderId="8" xfId="1" applyFont="1" applyFill="1" applyBorder="1" applyAlignment="1">
      <alignment horizontal="center" shrinkToFit="1"/>
    </xf>
    <xf numFmtId="38" fontId="31" fillId="0" borderId="8" xfId="1" applyFont="1" applyFill="1" applyBorder="1"/>
    <xf numFmtId="38" fontId="4" fillId="0" borderId="8" xfId="1" applyFont="1" applyFill="1" applyBorder="1" applyAlignment="1">
      <alignment horizontal="left" vertical="center" justifyLastLine="1"/>
    </xf>
    <xf numFmtId="38" fontId="4" fillId="0" borderId="8" xfId="1" applyFont="1" applyFill="1" applyBorder="1" applyAlignment="1">
      <alignment shrinkToFit="1"/>
    </xf>
    <xf numFmtId="38" fontId="65" fillId="0" borderId="4" xfId="1" applyFont="1" applyFill="1" applyBorder="1" applyProtection="1"/>
    <xf numFmtId="38" fontId="16" fillId="0" borderId="8" xfId="1" applyFont="1" applyFill="1" applyBorder="1" applyAlignment="1" applyProtection="1">
      <alignment horizontal="center" vertical="center"/>
    </xf>
    <xf numFmtId="38" fontId="4" fillId="0" borderId="2" xfId="1" applyFont="1" applyFill="1" applyBorder="1" applyAlignment="1">
      <alignment horizontal="right" vertical="center" justifyLastLine="1"/>
    </xf>
    <xf numFmtId="38" fontId="27" fillId="0" borderId="8" xfId="1" applyFont="1" applyFill="1" applyBorder="1" applyAlignment="1">
      <alignment horizontal="left" vertical="center" justifyLastLine="1"/>
    </xf>
    <xf numFmtId="38" fontId="66" fillId="0" borderId="0" xfId="1" applyFont="1" applyFill="1" applyBorder="1" applyAlignment="1">
      <alignment horizontal="left"/>
    </xf>
    <xf numFmtId="38" fontId="16" fillId="0" borderId="0" xfId="1" applyFont="1" applyFill="1" applyBorder="1" applyAlignment="1">
      <alignment horizontal="left"/>
    </xf>
    <xf numFmtId="38" fontId="70" fillId="0" borderId="8" xfId="1" applyFont="1" applyFill="1" applyBorder="1" applyAlignment="1">
      <alignment vertical="center"/>
    </xf>
    <xf numFmtId="38" fontId="31" fillId="0" borderId="8" xfId="1" applyFont="1" applyFill="1" applyBorder="1" applyAlignment="1">
      <alignment horizontal="left" vertical="center" justifyLastLine="1"/>
    </xf>
    <xf numFmtId="38" fontId="66" fillId="0" borderId="0" xfId="1" applyFont="1" applyFill="1" applyBorder="1" applyAlignment="1">
      <alignment horizontal="center"/>
    </xf>
    <xf numFmtId="38" fontId="16" fillId="0" borderId="0" xfId="1" applyFont="1" applyFill="1" applyBorder="1" applyAlignment="1">
      <alignment horizontal="center"/>
    </xf>
    <xf numFmtId="38" fontId="4" fillId="0" borderId="8" xfId="1" applyFont="1" applyFill="1" applyBorder="1" applyAlignment="1">
      <alignment horizontal="center" vertical="center" justifyLastLine="1"/>
    </xf>
    <xf numFmtId="38" fontId="66" fillId="0" borderId="4" xfId="1" applyFont="1" applyFill="1" applyBorder="1" applyAlignment="1" applyProtection="1">
      <alignment horizontal="center"/>
    </xf>
    <xf numFmtId="38" fontId="33" fillId="0" borderId="2" xfId="1" applyFont="1" applyFill="1" applyBorder="1" applyAlignment="1">
      <alignment horizontal="center" vertical="center"/>
    </xf>
    <xf numFmtId="38" fontId="10" fillId="0" borderId="0" xfId="1" applyFont="1" applyFill="1" applyAlignment="1">
      <alignment horizontal="left"/>
    </xf>
    <xf numFmtId="38" fontId="0" fillId="0" borderId="0" xfId="1" applyFont="1" applyFill="1"/>
    <xf numFmtId="38" fontId="4" fillId="0" borderId="7" xfId="1" applyFont="1" applyFill="1" applyBorder="1" applyAlignment="1">
      <alignment horizontal="distributed" vertical="center" justifyLastLine="1"/>
    </xf>
    <xf numFmtId="38" fontId="27" fillId="0" borderId="8" xfId="1" applyFont="1" applyFill="1" applyBorder="1" applyAlignment="1">
      <alignment shrinkToFit="1"/>
    </xf>
    <xf numFmtId="38" fontId="29" fillId="0" borderId="4" xfId="1" applyFont="1" applyFill="1" applyBorder="1" applyAlignment="1">
      <alignment vertical="center"/>
    </xf>
    <xf numFmtId="38" fontId="31" fillId="0" borderId="11" xfId="1" applyFont="1" applyFill="1" applyBorder="1" applyAlignment="1">
      <alignment horizontal="left" vertical="center"/>
    </xf>
    <xf numFmtId="38" fontId="29" fillId="0" borderId="4" xfId="1" applyFont="1" applyFill="1" applyBorder="1" applyAlignment="1">
      <alignment horizontal="right" vertical="center"/>
    </xf>
    <xf numFmtId="38" fontId="4" fillId="0" borderId="4" xfId="1" applyFont="1" applyFill="1" applyBorder="1" applyAlignment="1">
      <alignment vertical="center"/>
    </xf>
    <xf numFmtId="38" fontId="31" fillId="0" borderId="0" xfId="1" applyFont="1" applyFill="1"/>
    <xf numFmtId="38" fontId="65" fillId="0" borderId="4" xfId="1" applyFont="1" applyFill="1" applyBorder="1" applyAlignment="1">
      <alignment vertical="center"/>
    </xf>
    <xf numFmtId="38" fontId="31" fillId="0" borderId="4" xfId="1" applyFont="1" applyFill="1" applyBorder="1" applyAlignment="1">
      <alignment vertical="center" justifyLastLine="1"/>
    </xf>
    <xf numFmtId="38" fontId="44" fillId="0" borderId="4" xfId="1" applyFont="1" applyFill="1" applyBorder="1"/>
    <xf numFmtId="38" fontId="47" fillId="0" borderId="2" xfId="1" applyFont="1" applyFill="1" applyBorder="1" applyAlignment="1">
      <alignment horizontal="left" vertical="center" justifyLastLine="1"/>
    </xf>
    <xf numFmtId="38" fontId="34" fillId="0" borderId="0" xfId="1" applyFont="1" applyFill="1" applyBorder="1" applyAlignment="1">
      <alignment horizontal="center" vertical="center" justifyLastLine="1"/>
    </xf>
    <xf numFmtId="38" fontId="37" fillId="0" borderId="8" xfId="1" applyFont="1" applyFill="1" applyBorder="1" applyAlignment="1">
      <alignment vertical="center"/>
    </xf>
    <xf numFmtId="38" fontId="4" fillId="0" borderId="8" xfId="1" applyFont="1" applyFill="1" applyBorder="1" applyAlignment="1">
      <alignment horizontal="distributed" justifyLastLine="1"/>
    </xf>
    <xf numFmtId="38" fontId="32" fillId="0" borderId="8" xfId="1" applyFont="1" applyFill="1" applyBorder="1" applyAlignment="1">
      <alignment horizontal="distributed" vertical="center" justifyLastLine="1"/>
    </xf>
    <xf numFmtId="38" fontId="47" fillId="0" borderId="4" xfId="1" applyFont="1" applyFill="1" applyBorder="1" applyAlignment="1">
      <alignment vertical="center" justifyLastLine="1"/>
    </xf>
    <xf numFmtId="38" fontId="65" fillId="0" borderId="4" xfId="1" applyFont="1" applyFill="1" applyBorder="1" applyAlignment="1" applyProtection="1">
      <alignment vertical="center"/>
      <protection locked="0"/>
    </xf>
    <xf numFmtId="38" fontId="54" fillId="0" borderId="0" xfId="1" applyFont="1" applyFill="1"/>
    <xf numFmtId="38" fontId="51" fillId="0" borderId="8" xfId="1" applyFont="1" applyFill="1" applyBorder="1" applyAlignment="1">
      <alignment horizontal="left"/>
    </xf>
    <xf numFmtId="38" fontId="4" fillId="0" borderId="15" xfId="1" applyFont="1" applyFill="1" applyBorder="1"/>
    <xf numFmtId="38" fontId="31" fillId="0" borderId="18" xfId="1" applyFont="1" applyFill="1" applyBorder="1" applyAlignment="1">
      <alignment horizontal="left"/>
    </xf>
    <xf numFmtId="38" fontId="29" fillId="0" borderId="10" xfId="1" applyFont="1" applyFill="1" applyBorder="1"/>
    <xf numFmtId="38" fontId="31" fillId="0" borderId="20" xfId="1" applyFont="1" applyFill="1" applyBorder="1" applyAlignment="1" applyProtection="1">
      <alignment horizontal="left"/>
      <protection locked="0"/>
    </xf>
    <xf numFmtId="38" fontId="29" fillId="0" borderId="10" xfId="1" applyFont="1" applyFill="1" applyBorder="1" applyProtection="1">
      <protection locked="0"/>
    </xf>
    <xf numFmtId="38" fontId="32" fillId="0" borderId="8" xfId="1" applyFont="1" applyFill="1" applyBorder="1" applyAlignment="1">
      <alignment horizontal="left" vertical="center"/>
    </xf>
    <xf numFmtId="38" fontId="31" fillId="0" borderId="21" xfId="1" applyFont="1" applyFill="1" applyBorder="1" applyAlignment="1" applyProtection="1">
      <alignment horizontal="left"/>
      <protection locked="0"/>
    </xf>
    <xf numFmtId="38" fontId="4" fillId="0" borderId="10" xfId="1" applyFont="1" applyFill="1" applyBorder="1"/>
    <xf numFmtId="38" fontId="4" fillId="0" borderId="15" xfId="1" applyFont="1" applyFill="1" applyBorder="1" applyAlignment="1">
      <alignment horizontal="center"/>
    </xf>
    <xf numFmtId="38" fontId="31" fillId="0" borderId="3" xfId="1" applyFont="1" applyFill="1" applyBorder="1"/>
    <xf numFmtId="38" fontId="31" fillId="0" borderId="19" xfId="1" applyFont="1" applyFill="1" applyBorder="1" applyAlignment="1">
      <alignment horizontal="left"/>
    </xf>
    <xf numFmtId="38" fontId="72" fillId="0" borderId="8" xfId="1" applyFont="1" applyFill="1" applyBorder="1"/>
    <xf numFmtId="38" fontId="31" fillId="0" borderId="2" xfId="1" applyFont="1" applyFill="1" applyBorder="1" applyAlignment="1" applyProtection="1">
      <alignment horizontal="left"/>
      <protection locked="0"/>
    </xf>
    <xf numFmtId="38" fontId="37" fillId="0" borderId="22" xfId="1" applyFont="1" applyFill="1" applyBorder="1" applyAlignment="1">
      <alignment horizontal="left" vertical="center"/>
    </xf>
    <xf numFmtId="38" fontId="31" fillId="0" borderId="23" xfId="1" applyFont="1" applyFill="1" applyBorder="1" applyAlignment="1">
      <alignment horizontal="left"/>
    </xf>
    <xf numFmtId="38" fontId="44" fillId="0" borderId="8" xfId="1" applyFont="1" applyFill="1" applyBorder="1" applyAlignment="1">
      <alignment horizontal="distributed" vertical="center" justifyLastLine="1"/>
    </xf>
    <xf numFmtId="38" fontId="10" fillId="0" borderId="4" xfId="1" applyFont="1" applyFill="1" applyBorder="1" applyAlignment="1">
      <alignment horizontal="distributed" vertical="center" justifyLastLine="1"/>
    </xf>
    <xf numFmtId="38" fontId="16" fillId="0" borderId="4" xfId="1" applyFont="1" applyFill="1" applyBorder="1"/>
    <xf numFmtId="38" fontId="32" fillId="0" borderId="2" xfId="1" applyFont="1" applyFill="1" applyBorder="1" applyAlignment="1">
      <alignment vertical="center" justifyLastLine="1"/>
    </xf>
    <xf numFmtId="38" fontId="32" fillId="0" borderId="2" xfId="1" applyFont="1" applyFill="1" applyBorder="1" applyAlignment="1">
      <alignment horizontal="left" vertical="center" justifyLastLine="1"/>
    </xf>
    <xf numFmtId="38" fontId="67" fillId="0" borderId="4" xfId="1" applyFont="1" applyFill="1" applyBorder="1" applyAlignment="1">
      <alignment horizontal="distributed" vertical="center" justifyLastLine="1"/>
    </xf>
    <xf numFmtId="38" fontId="65" fillId="0" borderId="2" xfId="1" applyFont="1" applyFill="1" applyBorder="1" applyAlignment="1">
      <alignment horizontal="left" vertical="center" justifyLastLine="1"/>
    </xf>
    <xf numFmtId="38" fontId="4" fillId="0" borderId="14" xfId="1" applyFont="1" applyFill="1" applyBorder="1"/>
    <xf numFmtId="38" fontId="51" fillId="0" borderId="8" xfId="1" applyFont="1" applyFill="1" applyBorder="1" applyAlignment="1">
      <alignment vertical="center"/>
    </xf>
    <xf numFmtId="38" fontId="29" fillId="0" borderId="4" xfId="1" applyFont="1" applyFill="1" applyBorder="1" applyAlignment="1" applyProtection="1">
      <alignment horizontal="left"/>
    </xf>
    <xf numFmtId="38" fontId="16" fillId="0" borderId="4" xfId="1" applyFont="1" applyFill="1" applyBorder="1" applyAlignment="1" applyProtection="1">
      <alignment horizontal="left"/>
    </xf>
    <xf numFmtId="38" fontId="37" fillId="0" borderId="4" xfId="1" applyFont="1" applyFill="1" applyBorder="1" applyAlignment="1" applyProtection="1">
      <alignment horizontal="left"/>
    </xf>
    <xf numFmtId="38" fontId="73" fillId="0" borderId="4" xfId="1" applyFont="1" applyFill="1" applyBorder="1" applyAlignment="1">
      <alignment shrinkToFit="1"/>
    </xf>
    <xf numFmtId="38" fontId="65" fillId="0" borderId="11" xfId="1" applyFont="1" applyFill="1" applyBorder="1" applyAlignment="1">
      <alignment horizontal="left" shrinkToFit="1"/>
    </xf>
    <xf numFmtId="38" fontId="4" fillId="0" borderId="14" xfId="0" applyNumberFormat="1" applyFont="1" applyBorder="1" applyAlignment="1">
      <alignment horizontal="right" vertical="center" shrinkToFit="1"/>
    </xf>
    <xf numFmtId="38" fontId="4" fillId="0" borderId="14" xfId="1" applyFont="1" applyFill="1" applyBorder="1" applyAlignment="1">
      <alignment horizontal="right" vertical="center" shrinkToFit="1"/>
    </xf>
    <xf numFmtId="38" fontId="4" fillId="0" borderId="15" xfId="1" applyFont="1" applyFill="1" applyBorder="1" applyAlignment="1">
      <alignment horizontal="right" shrinkToFit="1"/>
    </xf>
    <xf numFmtId="6" fontId="53" fillId="0" borderId="13" xfId="2" applyFont="1" applyFill="1" applyBorder="1" applyAlignment="1">
      <alignment horizontal="center" vertical="center" textRotation="255"/>
    </xf>
    <xf numFmtId="38" fontId="4" fillId="0" borderId="14" xfId="0" applyNumberFormat="1" applyFont="1" applyBorder="1" applyAlignment="1">
      <alignment vertical="center" shrinkToFit="1"/>
    </xf>
    <xf numFmtId="38" fontId="4" fillId="0" borderId="14" xfId="1" applyFont="1" applyFill="1" applyBorder="1" applyAlignment="1">
      <alignment vertical="center" shrinkToFit="1"/>
    </xf>
    <xf numFmtId="38" fontId="4" fillId="0" borderId="15" xfId="1" applyFont="1" applyFill="1" applyBorder="1" applyAlignment="1">
      <alignment vertical="center" shrinkToFit="1"/>
    </xf>
    <xf numFmtId="38" fontId="53" fillId="0" borderId="13" xfId="1" applyFont="1" applyFill="1" applyBorder="1" applyAlignment="1">
      <alignment vertical="center" textRotation="255"/>
    </xf>
    <xf numFmtId="38" fontId="16" fillId="0" borderId="13" xfId="1" applyFont="1" applyFill="1" applyBorder="1" applyAlignment="1">
      <alignment vertical="center" textRotation="255" justifyLastLine="1"/>
    </xf>
    <xf numFmtId="38" fontId="32" fillId="0" borderId="8" xfId="1" applyFont="1" applyFill="1" applyBorder="1" applyAlignment="1">
      <alignment vertical="center" justifyLastLine="1"/>
    </xf>
    <xf numFmtId="38" fontId="32" fillId="0" borderId="22" xfId="1" applyFont="1" applyFill="1" applyBorder="1" applyAlignment="1">
      <alignment vertical="center" justifyLastLine="1"/>
    </xf>
    <xf numFmtId="38" fontId="4" fillId="0" borderId="15" xfId="0" applyNumberFormat="1" applyFont="1" applyBorder="1" applyAlignment="1">
      <alignment vertical="center" shrinkToFit="1"/>
    </xf>
    <xf numFmtId="0" fontId="53" fillId="0" borderId="14" xfId="0" applyFont="1" applyBorder="1" applyAlignment="1">
      <alignment vertical="center" textRotation="255"/>
    </xf>
    <xf numFmtId="38" fontId="4" fillId="0" borderId="5" xfId="1" applyFont="1" applyFill="1" applyBorder="1" applyAlignment="1">
      <alignment horizontal="right" shrinkToFit="1"/>
    </xf>
    <xf numFmtId="38" fontId="4" fillId="0" borderId="14" xfId="0" applyNumberFormat="1" applyFont="1" applyBorder="1" applyAlignment="1">
      <alignment horizontal="right" shrinkToFit="1"/>
    </xf>
    <xf numFmtId="38" fontId="4" fillId="0" borderId="10" xfId="1" applyFont="1" applyFill="1" applyBorder="1" applyAlignment="1">
      <alignment horizontal="right" shrinkToFit="1"/>
    </xf>
    <xf numFmtId="38" fontId="16" fillId="0" borderId="2" xfId="1" applyFont="1" applyFill="1" applyBorder="1" applyAlignment="1">
      <alignment horizontal="center"/>
    </xf>
    <xf numFmtId="38" fontId="16" fillId="0" borderId="15" xfId="1" applyFont="1" applyFill="1" applyBorder="1" applyAlignment="1">
      <alignment horizontal="center"/>
    </xf>
    <xf numFmtId="38" fontId="16" fillId="0" borderId="0" xfId="1" applyFont="1" applyFill="1" applyBorder="1" applyAlignment="1">
      <alignment horizontal="left" vertical="center"/>
    </xf>
    <xf numFmtId="38" fontId="16" fillId="0" borderId="4" xfId="1" applyFont="1" applyFill="1" applyBorder="1" applyAlignment="1">
      <alignment vertical="center" justifyLastLine="1"/>
    </xf>
    <xf numFmtId="38" fontId="16" fillId="0" borderId="4" xfId="1" applyFont="1" applyFill="1" applyBorder="1" applyAlignment="1">
      <alignment horizontal="center" shrinkToFit="1"/>
    </xf>
    <xf numFmtId="38" fontId="16" fillId="0" borderId="11" xfId="1" applyFont="1" applyFill="1" applyBorder="1" applyAlignment="1">
      <alignment horizontal="center" shrinkToFit="1"/>
    </xf>
    <xf numFmtId="38" fontId="16" fillId="0" borderId="10" xfId="1" applyFont="1" applyFill="1" applyBorder="1" applyAlignment="1">
      <alignment horizontal="center" shrinkToFit="1"/>
    </xf>
    <xf numFmtId="38" fontId="37" fillId="0" borderId="4" xfId="1" applyFont="1" applyFill="1" applyBorder="1" applyAlignment="1">
      <alignment horizontal="center" vertical="center"/>
    </xf>
    <xf numFmtId="38" fontId="16" fillId="0" borderId="3" xfId="1" applyFont="1" applyFill="1" applyBorder="1" applyAlignment="1">
      <alignment vertical="center" justifyLastLine="1"/>
    </xf>
    <xf numFmtId="38" fontId="31" fillId="0" borderId="2" xfId="1" applyFont="1" applyFill="1" applyBorder="1" applyAlignment="1">
      <alignment horizontal="left"/>
    </xf>
    <xf numFmtId="38" fontId="29" fillId="0" borderId="3" xfId="1" applyFont="1" applyFill="1" applyBorder="1"/>
    <xf numFmtId="38" fontId="31" fillId="0" borderId="2" xfId="1" applyFont="1" applyFill="1" applyBorder="1" applyAlignment="1">
      <alignment horizontal="left" vertical="center" justifyLastLine="1"/>
    </xf>
    <xf numFmtId="0" fontId="53" fillId="0" borderId="14" xfId="0" applyFont="1" applyBorder="1" applyAlignment="1">
      <alignment vertical="center" textRotation="255" justifyLastLine="1"/>
    </xf>
    <xf numFmtId="38" fontId="53" fillId="0" borderId="14" xfId="1" applyFont="1" applyFill="1" applyBorder="1" applyAlignment="1">
      <alignment vertical="center" textRotation="255" justifyLastLine="1"/>
    </xf>
    <xf numFmtId="38" fontId="33" fillId="0" borderId="8" xfId="1" applyFont="1" applyFill="1" applyBorder="1" applyAlignment="1">
      <alignment vertical="center"/>
    </xf>
    <xf numFmtId="38" fontId="33" fillId="0" borderId="8" xfId="1" applyFont="1" applyFill="1" applyBorder="1" applyAlignment="1">
      <alignment vertical="center" justifyLastLine="1"/>
    </xf>
    <xf numFmtId="38" fontId="33" fillId="0" borderId="8" xfId="1" applyFont="1" applyFill="1" applyBorder="1" applyAlignment="1" applyProtection="1">
      <alignment vertical="center"/>
    </xf>
    <xf numFmtId="38" fontId="27" fillId="0" borderId="3" xfId="1" applyFont="1" applyFill="1" applyBorder="1" applyAlignment="1">
      <alignment vertical="center" justifyLastLine="1"/>
    </xf>
    <xf numFmtId="38" fontId="27" fillId="0" borderId="24" xfId="1" applyFont="1" applyFill="1" applyBorder="1" applyAlignment="1">
      <alignment vertical="center" justifyLastLine="1"/>
    </xf>
    <xf numFmtId="38" fontId="31" fillId="0" borderId="8" xfId="1" applyFont="1" applyFill="1" applyBorder="1" applyAlignment="1">
      <alignment horizontal="right" vertical="center" justifyLastLine="1"/>
    </xf>
    <xf numFmtId="38" fontId="31" fillId="0" borderId="12" xfId="1" applyFont="1" applyFill="1" applyBorder="1" applyAlignment="1">
      <alignment horizontal="right" vertical="center" justifyLastLine="1"/>
    </xf>
    <xf numFmtId="38" fontId="65" fillId="0" borderId="8" xfId="1" applyFont="1" applyFill="1" applyBorder="1" applyAlignment="1">
      <alignment horizontal="distributed" vertical="center" justifyLastLine="1"/>
    </xf>
    <xf numFmtId="38" fontId="33" fillId="0" borderId="4" xfId="1" applyFont="1" applyFill="1" applyBorder="1" applyAlignment="1">
      <alignment vertical="center" justifyLastLine="1"/>
    </xf>
    <xf numFmtId="38" fontId="35" fillId="0" borderId="8" xfId="1" applyFont="1" applyFill="1" applyBorder="1" applyAlignment="1">
      <alignment vertical="center"/>
    </xf>
    <xf numFmtId="38" fontId="35" fillId="0" borderId="8" xfId="1" applyFont="1" applyFill="1" applyBorder="1" applyAlignment="1">
      <alignment horizontal="distributed" vertical="center" justifyLastLine="1"/>
    </xf>
    <xf numFmtId="38" fontId="33" fillId="0" borderId="8" xfId="1" applyFont="1" applyFill="1" applyBorder="1" applyAlignment="1">
      <alignment horizontal="distributed" vertical="center"/>
    </xf>
    <xf numFmtId="38" fontId="36" fillId="0" borderId="8" xfId="1" applyFont="1" applyFill="1" applyBorder="1" applyAlignment="1">
      <alignment vertical="center"/>
    </xf>
    <xf numFmtId="38" fontId="76" fillId="0" borderId="8" xfId="1" applyFont="1" applyFill="1" applyBorder="1" applyAlignment="1">
      <alignment vertical="center"/>
    </xf>
    <xf numFmtId="38" fontId="28" fillId="0" borderId="8" xfId="1" applyFont="1" applyFill="1" applyBorder="1" applyAlignment="1">
      <alignment horizontal="left"/>
    </xf>
    <xf numFmtId="38" fontId="77" fillId="0" borderId="8" xfId="1" applyFont="1" applyFill="1" applyBorder="1"/>
    <xf numFmtId="38" fontId="78" fillId="0" borderId="8" xfId="1" applyFont="1" applyFill="1" applyBorder="1" applyAlignment="1">
      <alignment horizontal="left"/>
    </xf>
    <xf numFmtId="38" fontId="79" fillId="0" borderId="0" xfId="1" applyFont="1" applyFill="1" applyAlignment="1">
      <alignment horizontal="right" vertical="center" justifyLastLine="1"/>
    </xf>
    <xf numFmtId="38" fontId="16" fillId="0" borderId="4" xfId="1" applyFont="1" applyFill="1" applyBorder="1" applyProtection="1"/>
    <xf numFmtId="38" fontId="29" fillId="0" borderId="4" xfId="1" applyFont="1" applyFill="1" applyBorder="1" applyAlignment="1" applyProtection="1">
      <alignment horizontal="right"/>
    </xf>
    <xf numFmtId="38" fontId="37" fillId="0" borderId="4" xfId="1" applyFont="1" applyFill="1" applyBorder="1" applyProtection="1"/>
    <xf numFmtId="38" fontId="33" fillId="0" borderId="4" xfId="1" applyFont="1" applyFill="1" applyBorder="1" applyAlignment="1" applyProtection="1">
      <alignment vertical="center"/>
    </xf>
    <xf numFmtId="38" fontId="66" fillId="0" borderId="4" xfId="1" applyFont="1" applyFill="1" applyBorder="1" applyProtection="1"/>
    <xf numFmtId="38" fontId="36" fillId="0" borderId="4" xfId="1" applyFont="1" applyFill="1" applyBorder="1" applyAlignment="1" applyProtection="1">
      <alignment vertical="center"/>
    </xf>
    <xf numFmtId="38" fontId="31" fillId="0" borderId="4" xfId="1" applyFont="1" applyFill="1" applyBorder="1" applyAlignment="1" applyProtection="1">
      <alignment vertical="center"/>
    </xf>
    <xf numFmtId="38" fontId="65" fillId="0" borderId="4" xfId="1" applyFont="1" applyFill="1" applyBorder="1" applyAlignment="1" applyProtection="1">
      <alignment vertical="center"/>
    </xf>
    <xf numFmtId="38" fontId="31" fillId="0" borderId="8" xfId="1" applyFont="1" applyFill="1" applyBorder="1" applyAlignment="1" applyProtection="1">
      <alignment vertical="center"/>
    </xf>
    <xf numFmtId="38" fontId="49" fillId="0" borderId="8" xfId="1" applyFont="1" applyFill="1" applyBorder="1" applyProtection="1"/>
    <xf numFmtId="38" fontId="34" fillId="0" borderId="8" xfId="1" applyFont="1" applyFill="1" applyBorder="1" applyProtection="1"/>
    <xf numFmtId="38" fontId="77" fillId="0" borderId="8" xfId="1" applyFont="1" applyFill="1" applyBorder="1" applyProtection="1"/>
    <xf numFmtId="38" fontId="28" fillId="0" borderId="13" xfId="1" applyFont="1" applyFill="1" applyBorder="1" applyAlignment="1">
      <alignment wrapText="1"/>
    </xf>
    <xf numFmtId="38" fontId="27" fillId="0" borderId="8" xfId="1" applyFont="1" applyFill="1" applyBorder="1"/>
    <xf numFmtId="0" fontId="82" fillId="0" borderId="2" xfId="0" applyFont="1" applyBorder="1"/>
    <xf numFmtId="38" fontId="83" fillId="0" borderId="8" xfId="1" applyFont="1" applyFill="1" applyBorder="1"/>
    <xf numFmtId="38" fontId="31" fillId="0" borderId="8" xfId="1" applyFont="1" applyFill="1" applyBorder="1" applyAlignment="1" applyProtection="1">
      <alignment horizontal="distributed" vertical="center" justifyLastLine="1"/>
    </xf>
    <xf numFmtId="38" fontId="50" fillId="0" borderId="8" xfId="1" applyFont="1" applyFill="1" applyBorder="1" applyAlignment="1" applyProtection="1"/>
    <xf numFmtId="38" fontId="69" fillId="0" borderId="8" xfId="1" applyFont="1" applyFill="1" applyBorder="1"/>
    <xf numFmtId="38" fontId="33" fillId="0" borderId="8" xfId="1" applyFont="1" applyFill="1" applyBorder="1" applyAlignment="1">
      <alignment vertical="center" wrapText="1"/>
    </xf>
    <xf numFmtId="38" fontId="33" fillId="0" borderId="22" xfId="1" applyFont="1" applyFill="1" applyBorder="1" applyAlignment="1">
      <alignment vertical="center"/>
    </xf>
    <xf numFmtId="38" fontId="50" fillId="0" borderId="8" xfId="1" applyFont="1" applyFill="1" applyBorder="1"/>
    <xf numFmtId="38" fontId="77" fillId="0" borderId="8" xfId="1" applyFont="1" applyFill="1" applyBorder="1" applyAlignment="1">
      <alignment vertical="center"/>
    </xf>
    <xf numFmtId="38" fontId="46" fillId="0" borderId="8" xfId="1" applyFont="1" applyFill="1" applyBorder="1" applyAlignment="1">
      <alignment horizontal="right" vertical="center" justifyLastLine="1"/>
    </xf>
    <xf numFmtId="38" fontId="49" fillId="0" borderId="3" xfId="1" applyFont="1" applyFill="1" applyBorder="1" applyAlignment="1">
      <alignment vertical="top"/>
    </xf>
    <xf numFmtId="38" fontId="46" fillId="0" borderId="3" xfId="1" applyFont="1" applyFill="1" applyBorder="1"/>
    <xf numFmtId="38" fontId="4" fillId="0" borderId="6" xfId="1" applyFont="1" applyBorder="1" applyAlignment="1" applyProtection="1">
      <protection locked="0"/>
    </xf>
    <xf numFmtId="0" fontId="1" fillId="0" borderId="6" xfId="0" applyFont="1" applyBorder="1" applyProtection="1">
      <protection locked="0"/>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38" fontId="4" fillId="0" borderId="0" xfId="1" applyFont="1" applyAlignment="1">
      <alignment horizontal="left" vertical="center"/>
    </xf>
    <xf numFmtId="38" fontId="11" fillId="0" borderId="4" xfId="1" applyFont="1" applyBorder="1" applyAlignment="1">
      <alignment horizontal="center" vertical="center"/>
    </xf>
    <xf numFmtId="38" fontId="11" fillId="0" borderId="3" xfId="1" applyFont="1" applyBorder="1" applyAlignment="1">
      <alignment horizontal="center" vertical="center"/>
    </xf>
    <xf numFmtId="38" fontId="11" fillId="0" borderId="2" xfId="1" applyFont="1" applyBorder="1" applyAlignment="1">
      <alignment horizontal="center" vertical="center"/>
    </xf>
    <xf numFmtId="0" fontId="4" fillId="0" borderId="7" xfId="1" applyNumberFormat="1" applyFont="1" applyBorder="1" applyAlignment="1">
      <alignment horizontal="center"/>
    </xf>
    <xf numFmtId="38" fontId="5" fillId="0" borderId="0" xfId="1" applyFont="1" applyAlignment="1">
      <alignment horizontal="right" shrinkToFit="1"/>
    </xf>
    <xf numFmtId="0" fontId="0" fillId="0" borderId="0" xfId="0" applyAlignment="1">
      <alignment horizontal="right" shrinkToFit="1"/>
    </xf>
    <xf numFmtId="38" fontId="4" fillId="0" borderId="0" xfId="1" applyFont="1" applyAlignment="1">
      <alignment horizontal="right"/>
    </xf>
    <xf numFmtId="0" fontId="0" fillId="0" borderId="0" xfId="0" applyAlignment="1">
      <alignment horizontal="right"/>
    </xf>
    <xf numFmtId="38" fontId="4" fillId="0" borderId="4" xfId="1" applyFont="1" applyBorder="1" applyAlignment="1">
      <alignment horizontal="center" vertical="center"/>
    </xf>
    <xf numFmtId="38" fontId="4" fillId="0" borderId="3" xfId="1" applyFont="1" applyBorder="1" applyAlignment="1">
      <alignment horizontal="center" vertical="center"/>
    </xf>
    <xf numFmtId="38" fontId="4" fillId="0" borderId="2" xfId="1" applyFont="1" applyBorder="1" applyAlignment="1">
      <alignment horizontal="center" vertical="center"/>
    </xf>
    <xf numFmtId="38" fontId="4" fillId="0" borderId="0" xfId="1" applyFont="1" applyAlignment="1">
      <alignment horizontal="center" vertical="center"/>
    </xf>
    <xf numFmtId="38" fontId="4" fillId="0" borderId="0" xfId="1" applyFont="1" applyAlignment="1">
      <alignment vertical="center" wrapText="1"/>
    </xf>
    <xf numFmtId="38" fontId="6" fillId="0" borderId="4" xfId="1" applyFont="1" applyBorder="1" applyAlignment="1">
      <alignment horizontal="center" vertical="center"/>
    </xf>
    <xf numFmtId="38" fontId="6" fillId="0" borderId="3" xfId="1" applyFont="1" applyBorder="1" applyAlignment="1">
      <alignment horizontal="center" vertical="center"/>
    </xf>
    <xf numFmtId="38" fontId="6" fillId="0" borderId="2" xfId="1" applyFont="1" applyBorder="1" applyAlignment="1">
      <alignment horizontal="center" vertical="center"/>
    </xf>
    <xf numFmtId="38" fontId="18" fillId="0" borderId="9" xfId="1" applyFont="1" applyBorder="1" applyAlignment="1">
      <alignment horizontal="center"/>
    </xf>
    <xf numFmtId="38" fontId="25" fillId="0" borderId="8" xfId="1" applyFont="1" applyBorder="1" applyAlignment="1" applyProtection="1">
      <alignment horizontal="center" vertical="center"/>
      <protection locked="0"/>
    </xf>
    <xf numFmtId="38" fontId="16" fillId="0" borderId="8" xfId="1" applyFont="1" applyBorder="1" applyAlignment="1">
      <alignment horizontal="center" vertical="center" justifyLastLine="1"/>
    </xf>
    <xf numFmtId="38" fontId="25" fillId="0" borderId="8" xfId="1" applyFont="1" applyBorder="1" applyAlignment="1">
      <alignment horizontal="center" vertical="center"/>
    </xf>
    <xf numFmtId="38" fontId="25" fillId="0" borderId="8" xfId="1" applyFont="1" applyBorder="1" applyAlignment="1" applyProtection="1">
      <alignment horizontal="center" vertical="center" shrinkToFit="1"/>
      <protection locked="0"/>
    </xf>
    <xf numFmtId="38" fontId="26" fillId="0" borderId="7" xfId="1" applyFont="1" applyBorder="1" applyAlignment="1">
      <alignment horizontal="center" vertical="center"/>
    </xf>
    <xf numFmtId="38" fontId="25" fillId="0" borderId="4" xfId="1" applyFont="1" applyBorder="1" applyAlignment="1" applyProtection="1">
      <alignment horizontal="center" vertical="center" shrinkToFit="1"/>
      <protection locked="0"/>
    </xf>
    <xf numFmtId="38" fontId="25" fillId="0" borderId="3" xfId="1" applyFont="1" applyBorder="1" applyAlignment="1" applyProtection="1">
      <alignment horizontal="center" vertical="center" shrinkToFit="1"/>
      <protection locked="0"/>
    </xf>
    <xf numFmtId="38" fontId="25" fillId="0" borderId="2" xfId="1" applyFont="1" applyBorder="1" applyAlignment="1" applyProtection="1">
      <alignment horizontal="center" vertical="center" shrinkToFit="1"/>
      <protection locked="0"/>
    </xf>
    <xf numFmtId="38" fontId="25" fillId="0" borderId="4" xfId="1" applyFont="1" applyBorder="1" applyAlignment="1">
      <alignment horizontal="center" vertical="center"/>
    </xf>
    <xf numFmtId="38" fontId="25" fillId="0" borderId="2" xfId="1" applyFont="1" applyBorder="1" applyAlignment="1">
      <alignment horizontal="center" vertical="center"/>
    </xf>
    <xf numFmtId="177" fontId="25" fillId="0" borderId="4" xfId="1" applyNumberFormat="1" applyFont="1" applyBorder="1" applyAlignment="1" applyProtection="1">
      <alignment horizontal="center" vertical="center" shrinkToFit="1"/>
      <protection locked="0"/>
    </xf>
    <xf numFmtId="177" fontId="25" fillId="0" borderId="3" xfId="1" applyNumberFormat="1" applyFont="1" applyBorder="1" applyAlignment="1" applyProtection="1">
      <alignment horizontal="center" vertical="center" shrinkToFit="1"/>
      <protection locked="0"/>
    </xf>
    <xf numFmtId="177" fontId="25" fillId="0" borderId="2" xfId="1" applyNumberFormat="1" applyFont="1" applyBorder="1" applyAlignment="1" applyProtection="1">
      <alignment horizontal="center" vertical="center" shrinkToFit="1"/>
      <protection locked="0"/>
    </xf>
    <xf numFmtId="38" fontId="25" fillId="0" borderId="4" xfId="1" applyFont="1" applyBorder="1" applyAlignment="1" applyProtection="1">
      <alignment horizontal="center" vertical="center"/>
      <protection locked="0"/>
    </xf>
    <xf numFmtId="38" fontId="25" fillId="0" borderId="2" xfId="1" applyFont="1" applyBorder="1" applyAlignment="1" applyProtection="1">
      <alignment horizontal="center" vertical="center"/>
      <protection locked="0"/>
    </xf>
    <xf numFmtId="38" fontId="16" fillId="0" borderId="8" xfId="1" applyFont="1" applyFill="1" applyBorder="1" applyAlignment="1">
      <alignment horizontal="center" vertical="center" justifyLastLine="1"/>
    </xf>
    <xf numFmtId="178" fontId="4" fillId="0" borderId="9" xfId="1" applyNumberFormat="1" applyFont="1" applyFill="1" applyBorder="1" applyAlignment="1">
      <alignment horizontal="center" vertical="center" shrinkToFit="1"/>
    </xf>
    <xf numFmtId="38" fontId="52" fillId="0" borderId="8" xfId="1" applyFont="1" applyFill="1" applyBorder="1" applyAlignment="1">
      <alignment horizontal="center" vertical="center"/>
    </xf>
    <xf numFmtId="38" fontId="53" fillId="0" borderId="2" xfId="1" applyFont="1" applyFill="1" applyBorder="1" applyAlignment="1">
      <alignment horizontal="center" vertical="center"/>
    </xf>
    <xf numFmtId="38" fontId="53" fillId="0" borderId="8" xfId="1" applyFont="1" applyFill="1" applyBorder="1" applyAlignment="1">
      <alignment horizontal="center" vertical="center"/>
    </xf>
    <xf numFmtId="178" fontId="4" fillId="0" borderId="9" xfId="1" applyNumberFormat="1" applyFont="1" applyFill="1" applyBorder="1" applyAlignment="1">
      <alignment horizontal="left" vertical="center" shrinkToFit="1"/>
    </xf>
    <xf numFmtId="180" fontId="53" fillId="0" borderId="4" xfId="1" applyNumberFormat="1" applyFont="1" applyFill="1" applyBorder="1" applyAlignment="1">
      <alignment horizontal="center" vertical="center" shrinkToFit="1"/>
    </xf>
    <xf numFmtId="180" fontId="53" fillId="0" borderId="3" xfId="1" applyNumberFormat="1" applyFont="1" applyFill="1" applyBorder="1" applyAlignment="1">
      <alignment horizontal="center" vertical="center" shrinkToFit="1"/>
    </xf>
    <xf numFmtId="180" fontId="53" fillId="0" borderId="2" xfId="1" applyNumberFormat="1" applyFont="1" applyFill="1" applyBorder="1" applyAlignment="1">
      <alignment horizontal="center" vertical="center" shrinkToFit="1"/>
    </xf>
    <xf numFmtId="38" fontId="53" fillId="0" borderId="4"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4" xfId="1" applyFont="1" applyFill="1" applyBorder="1" applyAlignment="1">
      <alignment horizontal="center" vertical="center" justifyLastLine="1"/>
    </xf>
    <xf numFmtId="38" fontId="10" fillId="0" borderId="3" xfId="1" applyFont="1" applyFill="1" applyBorder="1" applyAlignment="1">
      <alignment horizontal="center" vertical="center" justifyLastLine="1"/>
    </xf>
    <xf numFmtId="38" fontId="10" fillId="0" borderId="2" xfId="1" applyFont="1" applyFill="1" applyBorder="1" applyAlignment="1">
      <alignment horizontal="center" vertical="center" justifyLastLine="1"/>
    </xf>
    <xf numFmtId="38" fontId="4" fillId="0" borderId="3" xfId="1" applyFont="1" applyFill="1" applyBorder="1" applyAlignment="1">
      <alignment horizontal="right"/>
    </xf>
    <xf numFmtId="0" fontId="4" fillId="0" borderId="3" xfId="0" applyFont="1" applyBorder="1" applyAlignment="1">
      <alignment horizontal="right"/>
    </xf>
    <xf numFmtId="0" fontId="53" fillId="0" borderId="13" xfId="0" applyFont="1" applyBorder="1" applyAlignment="1">
      <alignment horizontal="center" vertical="center" textRotation="255"/>
    </xf>
    <xf numFmtId="0" fontId="53" fillId="0" borderId="14" xfId="0" applyFont="1" applyBorder="1" applyAlignment="1">
      <alignment horizontal="center" vertical="center" textRotation="255"/>
    </xf>
    <xf numFmtId="38" fontId="52" fillId="0" borderId="8" xfId="1" applyFont="1" applyFill="1" applyBorder="1" applyAlignment="1" applyProtection="1">
      <alignment horizontal="center" vertical="center"/>
      <protection locked="0"/>
    </xf>
    <xf numFmtId="38" fontId="10" fillId="0" borderId="12" xfId="1" applyFont="1" applyFill="1" applyBorder="1" applyAlignment="1">
      <alignment horizontal="center" vertical="center" justifyLastLine="1"/>
    </xf>
    <xf numFmtId="38" fontId="10" fillId="0" borderId="9" xfId="1" applyFont="1" applyFill="1" applyBorder="1" applyAlignment="1">
      <alignment horizontal="center" vertical="center" justifyLastLine="1"/>
    </xf>
    <xf numFmtId="38" fontId="10" fillId="0" borderId="17" xfId="1" applyFont="1" applyFill="1" applyBorder="1" applyAlignment="1">
      <alignment horizontal="center" vertical="center" justifyLastLine="1"/>
    </xf>
    <xf numFmtId="38" fontId="10" fillId="0" borderId="10" xfId="1" applyFont="1" applyFill="1" applyBorder="1" applyAlignment="1">
      <alignment horizontal="center" vertical="center" justifyLastLine="1"/>
    </xf>
    <xf numFmtId="38" fontId="10" fillId="0" borderId="7" xfId="1" applyFont="1" applyFill="1" applyBorder="1" applyAlignment="1">
      <alignment horizontal="center" vertical="center" justifyLastLine="1"/>
    </xf>
    <xf numFmtId="38" fontId="10" fillId="0" borderId="16" xfId="1" applyFont="1" applyFill="1" applyBorder="1" applyAlignment="1">
      <alignment horizontal="center" vertical="center" justifyLastLine="1"/>
    </xf>
    <xf numFmtId="38" fontId="33" fillId="0" borderId="4" xfId="1" applyFont="1" applyFill="1" applyBorder="1" applyAlignment="1">
      <alignment horizontal="center" vertical="center"/>
    </xf>
    <xf numFmtId="38" fontId="33" fillId="0" borderId="2" xfId="1" applyFont="1" applyFill="1" applyBorder="1" applyAlignment="1">
      <alignment horizontal="center" vertical="center"/>
    </xf>
    <xf numFmtId="38" fontId="49" fillId="0" borderId="4" xfId="1" applyFont="1" applyFill="1" applyBorder="1" applyAlignment="1">
      <alignment horizontal="left" vertical="center"/>
    </xf>
    <xf numFmtId="38" fontId="49" fillId="0" borderId="3" xfId="1" applyFont="1" applyFill="1" applyBorder="1" applyAlignment="1">
      <alignment horizontal="left" vertical="center"/>
    </xf>
    <xf numFmtId="38" fontId="49" fillId="0" borderId="24" xfId="1" applyFont="1" applyFill="1" applyBorder="1" applyAlignment="1">
      <alignment horizontal="left" vertical="center"/>
    </xf>
    <xf numFmtId="38" fontId="5" fillId="0" borderId="8" xfId="1" applyFont="1" applyFill="1" applyBorder="1" applyAlignment="1">
      <alignment horizontal="center"/>
    </xf>
    <xf numFmtId="38" fontId="6" fillId="0" borderId="4" xfId="1" applyFont="1" applyFill="1" applyBorder="1" applyAlignment="1">
      <alignment horizontal="center" vertical="center" shrinkToFit="1"/>
    </xf>
    <xf numFmtId="38" fontId="6" fillId="0" borderId="3" xfId="1" applyFont="1" applyFill="1" applyBorder="1" applyAlignment="1">
      <alignment horizontal="center" vertical="center" shrinkToFit="1"/>
    </xf>
    <xf numFmtId="38" fontId="6" fillId="0" borderId="2" xfId="1" applyFont="1" applyFill="1" applyBorder="1" applyAlignment="1">
      <alignment horizontal="center" vertical="center" shrinkToFit="1"/>
    </xf>
    <xf numFmtId="38" fontId="5" fillId="0" borderId="13" xfId="1" applyFont="1" applyFill="1" applyBorder="1" applyAlignment="1">
      <alignment horizontal="center" vertical="center"/>
    </xf>
    <xf numFmtId="38" fontId="10" fillId="0" borderId="8" xfId="1" applyFont="1" applyFill="1" applyBorder="1" applyAlignment="1">
      <alignment horizontal="center" vertical="center" justifyLastLine="1"/>
    </xf>
    <xf numFmtId="38" fontId="53" fillId="0" borderId="4" xfId="1" applyFont="1" applyFill="1" applyBorder="1" applyAlignment="1">
      <alignment horizontal="center" vertical="center" shrinkToFit="1"/>
    </xf>
    <xf numFmtId="38" fontId="53" fillId="0" borderId="2" xfId="1" applyFont="1" applyFill="1" applyBorder="1" applyAlignment="1">
      <alignment horizontal="center" vertical="center" shrinkToFit="1"/>
    </xf>
    <xf numFmtId="0" fontId="4" fillId="0" borderId="7" xfId="0" applyFont="1" applyBorder="1" applyAlignment="1">
      <alignment horizontal="right"/>
    </xf>
    <xf numFmtId="0" fontId="53" fillId="0" borderId="14" xfId="0" applyFont="1" applyBorder="1" applyAlignment="1">
      <alignment horizontal="center" vertical="center" textRotation="255" shrinkToFit="1"/>
    </xf>
    <xf numFmtId="38" fontId="53" fillId="0" borderId="13" xfId="1" applyFont="1" applyFill="1" applyBorder="1" applyAlignment="1">
      <alignment horizontal="center" vertical="center" textRotation="255" shrinkToFit="1"/>
    </xf>
    <xf numFmtId="38" fontId="53" fillId="0" borderId="14" xfId="1" applyFont="1" applyFill="1" applyBorder="1" applyAlignment="1">
      <alignment horizontal="center" vertical="center" textRotation="255" shrinkToFit="1"/>
    </xf>
    <xf numFmtId="38" fontId="53" fillId="0" borderId="13" xfId="1" applyFont="1" applyFill="1" applyBorder="1" applyAlignment="1">
      <alignment horizontal="center" vertical="center" textRotation="255" justifyLastLine="1"/>
    </xf>
    <xf numFmtId="38" fontId="53" fillId="0" borderId="14" xfId="1" applyFont="1" applyFill="1" applyBorder="1" applyAlignment="1">
      <alignment horizontal="center" vertical="center" textRotation="255" justifyLastLine="1"/>
    </xf>
    <xf numFmtId="0" fontId="53" fillId="0" borderId="13" xfId="0" applyFont="1" applyBorder="1" applyAlignment="1">
      <alignment horizontal="center" vertical="center" textRotation="255" justifyLastLine="1"/>
    </xf>
    <xf numFmtId="0" fontId="53" fillId="0" borderId="14" xfId="0" applyFont="1" applyBorder="1" applyAlignment="1">
      <alignment horizontal="center" vertical="center" textRotation="255" justifyLastLine="1"/>
    </xf>
    <xf numFmtId="38" fontId="27" fillId="0" borderId="3" xfId="1" applyFont="1" applyFill="1" applyBorder="1" applyAlignment="1">
      <alignment horizontal="left" justifyLastLine="1"/>
    </xf>
    <xf numFmtId="38" fontId="74" fillId="0" borderId="4" xfId="1" applyFont="1" applyFill="1" applyBorder="1" applyAlignment="1">
      <alignment horizontal="center" vertical="center"/>
    </xf>
    <xf numFmtId="38" fontId="74" fillId="0" borderId="3" xfId="1" applyFont="1" applyFill="1" applyBorder="1" applyAlignment="1">
      <alignment horizontal="center" vertical="center"/>
    </xf>
    <xf numFmtId="38" fontId="74" fillId="0" borderId="2" xfId="1" applyFont="1" applyFill="1" applyBorder="1" applyAlignment="1">
      <alignment horizontal="center" vertical="center"/>
    </xf>
    <xf numFmtId="38" fontId="36" fillId="0" borderId="4" xfId="1" applyFont="1" applyFill="1" applyBorder="1" applyAlignment="1">
      <alignment horizontal="center" vertical="center"/>
    </xf>
    <xf numFmtId="38" fontId="36" fillId="0" borderId="2" xfId="1" applyFont="1" applyFill="1" applyBorder="1" applyAlignment="1">
      <alignment horizontal="center" vertical="center"/>
    </xf>
    <xf numFmtId="38" fontId="32" fillId="0" borderId="4" xfId="1" applyFont="1" applyFill="1" applyBorder="1" applyAlignment="1">
      <alignment horizontal="center" vertical="center"/>
    </xf>
    <xf numFmtId="38" fontId="32" fillId="0" borderId="2" xfId="1" applyFont="1" applyFill="1" applyBorder="1" applyAlignment="1">
      <alignment horizontal="center" vertical="center"/>
    </xf>
    <xf numFmtId="38" fontId="49" fillId="0" borderId="4" xfId="1" applyFont="1" applyFill="1" applyBorder="1" applyAlignment="1">
      <alignment horizontal="center" vertical="center"/>
    </xf>
    <xf numFmtId="38" fontId="49" fillId="0" borderId="2" xfId="1" applyFont="1" applyFill="1" applyBorder="1" applyAlignment="1">
      <alignment horizontal="center" vertical="center"/>
    </xf>
    <xf numFmtId="38" fontId="4" fillId="0" borderId="3" xfId="1" applyFont="1" applyFill="1" applyBorder="1" applyAlignment="1">
      <alignment horizontal="distributed" vertical="center" justifyLastLine="1"/>
    </xf>
    <xf numFmtId="0" fontId="4" fillId="0" borderId="0" xfId="0" applyFont="1" applyAlignment="1">
      <alignment horizontal="distributed" vertical="center" justifyLastLine="1"/>
    </xf>
    <xf numFmtId="38" fontId="76" fillId="0" borderId="4" xfId="1" applyFont="1" applyFill="1" applyBorder="1" applyAlignment="1">
      <alignment horizontal="center" vertical="center"/>
    </xf>
    <xf numFmtId="38" fontId="76" fillId="0" borderId="2" xfId="1" applyFont="1" applyFill="1" applyBorder="1" applyAlignment="1">
      <alignment horizontal="center" vertical="center"/>
    </xf>
    <xf numFmtId="38" fontId="71" fillId="0" borderId="0" xfId="1" applyFont="1" applyFill="1" applyBorder="1" applyAlignment="1">
      <alignment horizontal="center"/>
    </xf>
    <xf numFmtId="38" fontId="53" fillId="0" borderId="13" xfId="1" applyFont="1" applyFill="1" applyBorder="1" applyAlignment="1">
      <alignment horizontal="center" vertical="center" textRotation="255"/>
    </xf>
    <xf numFmtId="38" fontId="53" fillId="0" borderId="14" xfId="1" applyFont="1" applyFill="1" applyBorder="1" applyAlignment="1">
      <alignment horizontal="center" vertical="center" textRotation="255"/>
    </xf>
    <xf numFmtId="38" fontId="53" fillId="0" borderId="8" xfId="1" applyFont="1" applyFill="1" applyBorder="1" applyAlignment="1" applyProtection="1">
      <alignment horizontal="center" vertical="center"/>
      <protection locked="0"/>
    </xf>
    <xf numFmtId="38" fontId="5" fillId="0" borderId="8" xfId="1" applyFont="1" applyFill="1" applyBorder="1" applyAlignment="1">
      <alignment horizontal="center" vertical="center"/>
    </xf>
    <xf numFmtId="38" fontId="28" fillId="0" borderId="4" xfId="1" applyFont="1" applyFill="1" applyBorder="1" applyAlignment="1">
      <alignment horizontal="left" vertical="center" justifyLastLine="1"/>
    </xf>
    <xf numFmtId="38" fontId="28" fillId="0" borderId="3" xfId="1" applyFont="1" applyFill="1" applyBorder="1" applyAlignment="1">
      <alignment horizontal="left" vertical="center" justifyLastLine="1"/>
    </xf>
    <xf numFmtId="38" fontId="28" fillId="0" borderId="2" xfId="1" applyFont="1" applyFill="1" applyBorder="1" applyAlignment="1">
      <alignment horizontal="left" vertical="center" justifyLastLine="1"/>
    </xf>
    <xf numFmtId="6" fontId="53" fillId="0" borderId="14" xfId="2" applyFont="1" applyFill="1" applyBorder="1" applyAlignment="1">
      <alignment horizontal="center" vertical="center" textRotation="255"/>
    </xf>
    <xf numFmtId="38" fontId="16" fillId="0" borderId="13" xfId="1" applyFont="1" applyFill="1" applyBorder="1" applyAlignment="1">
      <alignment wrapText="1"/>
    </xf>
    <xf numFmtId="0" fontId="1" fillId="0" borderId="15" xfId="0" applyFont="1" applyBorder="1"/>
    <xf numFmtId="38" fontId="36" fillId="0" borderId="12" xfId="1" applyFont="1" applyFill="1" applyBorder="1" applyAlignment="1">
      <alignment horizontal="left" vertical="center" wrapText="1"/>
    </xf>
    <xf numFmtId="0" fontId="81" fillId="0" borderId="10" xfId="0" applyFont="1" applyBorder="1" applyAlignment="1">
      <alignment horizontal="left" vertical="center" wrapText="1"/>
    </xf>
    <xf numFmtId="38" fontId="53" fillId="0" borderId="3" xfId="1" applyFont="1" applyFill="1" applyBorder="1" applyAlignment="1">
      <alignment horizontal="center" vertical="center" shrinkToFit="1"/>
    </xf>
  </cellXfs>
  <cellStyles count="4">
    <cellStyle name="桁区切り 2" xfId="1" xr:uid="{52858EC7-C1BE-4F6A-A9A3-C666F168EE1A}"/>
    <cellStyle name="通貨 2" xfId="2" xr:uid="{8D8B29C0-5923-4AD7-A1B8-1F281A1A880B}"/>
    <cellStyle name="通貨 2 2" xfId="3" xr:uid="{9B0B2C52-E334-4112-9819-AF6C17C4CDFD}"/>
    <cellStyle name="標準" xfId="0" builtinId="0"/>
  </cellStyles>
  <dxfs count="36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26D8-B07B-4868-A992-AEB1243A3B5A}">
  <dimension ref="A1:T42"/>
  <sheetViews>
    <sheetView tabSelected="1" zoomScale="80" zoomScaleNormal="80" workbookViewId="0">
      <selection activeCell="B2" sqref="B2"/>
    </sheetView>
  </sheetViews>
  <sheetFormatPr defaultRowHeight="13.5"/>
  <cols>
    <col min="13" max="13" width="9.25" bestFit="1" customWidth="1"/>
  </cols>
  <sheetData>
    <row r="1" spans="1:20" s="5" customFormat="1" ht="14.25">
      <c r="A1" s="13"/>
      <c r="B1" s="13"/>
      <c r="C1" s="13"/>
      <c r="D1" s="13"/>
      <c r="E1" s="13"/>
      <c r="F1" s="13"/>
      <c r="G1" s="13"/>
      <c r="H1" s="13"/>
      <c r="I1" s="13"/>
      <c r="J1" s="13"/>
      <c r="K1" s="13"/>
      <c r="L1" s="13"/>
      <c r="M1" s="13"/>
      <c r="N1" s="13"/>
      <c r="O1" s="13"/>
      <c r="P1" s="13"/>
      <c r="Q1" s="13"/>
      <c r="R1" s="13"/>
      <c r="S1" s="13"/>
      <c r="T1" s="13"/>
    </row>
    <row r="2" spans="1:20" s="5" customFormat="1" ht="21">
      <c r="A2" s="13"/>
      <c r="B2" s="24" t="s">
        <v>30</v>
      </c>
      <c r="C2" s="23"/>
      <c r="D2" s="23"/>
      <c r="E2" s="23"/>
      <c r="F2" s="22"/>
      <c r="G2" s="13"/>
      <c r="H2" s="13"/>
      <c r="I2" s="13"/>
      <c r="J2" s="13"/>
      <c r="K2" s="13"/>
      <c r="L2" s="13"/>
      <c r="M2" s="13"/>
      <c r="N2" s="13"/>
      <c r="O2" s="13"/>
      <c r="P2" s="13"/>
      <c r="Q2" s="13"/>
      <c r="R2" s="13"/>
      <c r="S2" s="13"/>
      <c r="T2" s="13"/>
    </row>
    <row r="3" spans="1:20" s="5" customFormat="1" ht="14.25">
      <c r="A3" s="13"/>
      <c r="B3" s="13"/>
      <c r="C3" s="13"/>
      <c r="D3" s="13"/>
      <c r="E3" s="13"/>
      <c r="F3" s="13"/>
      <c r="G3" s="13"/>
      <c r="H3" s="13"/>
      <c r="I3" s="13"/>
      <c r="J3" s="13"/>
      <c r="K3" s="13"/>
      <c r="L3" s="13"/>
      <c r="M3" s="13"/>
      <c r="N3" s="13"/>
      <c r="O3" s="13"/>
      <c r="P3" s="13"/>
      <c r="Q3" s="13"/>
      <c r="R3" s="13"/>
      <c r="S3" s="13"/>
      <c r="T3" s="13"/>
    </row>
    <row r="4" spans="1:20" s="5" customFormat="1" ht="14.25">
      <c r="A4" s="13"/>
      <c r="B4" s="13"/>
      <c r="C4" s="13"/>
      <c r="D4" s="13"/>
      <c r="E4" s="13"/>
      <c r="F4" s="13"/>
      <c r="G4" s="13"/>
      <c r="H4" s="13"/>
      <c r="I4" s="13"/>
      <c r="J4" s="13"/>
      <c r="K4" s="13"/>
      <c r="L4" s="13"/>
      <c r="M4" s="13"/>
      <c r="N4" s="13"/>
      <c r="O4" s="13"/>
      <c r="P4" s="13"/>
      <c r="Q4" s="13"/>
      <c r="R4" s="13"/>
      <c r="S4" s="13"/>
      <c r="T4" s="13"/>
    </row>
    <row r="5" spans="1:20" s="5" customFormat="1">
      <c r="A5" s="3"/>
      <c r="B5" s="3"/>
      <c r="C5" s="3"/>
      <c r="D5" s="3"/>
      <c r="E5" s="3"/>
      <c r="F5" s="3"/>
      <c r="G5" s="3"/>
      <c r="H5" s="3"/>
      <c r="I5" s="3"/>
      <c r="J5" s="3"/>
      <c r="K5" s="3"/>
      <c r="L5" s="3"/>
      <c r="M5" s="3"/>
      <c r="N5" s="3"/>
      <c r="O5" s="3"/>
      <c r="P5" s="3"/>
      <c r="Q5" s="3"/>
      <c r="R5" s="3"/>
      <c r="S5" s="3"/>
      <c r="T5" s="3"/>
    </row>
    <row r="6" spans="1:20" s="5" customFormat="1" ht="45.75" customHeight="1">
      <c r="A6" s="3"/>
      <c r="B6" s="3"/>
      <c r="C6" s="3"/>
      <c r="D6" s="3"/>
      <c r="E6" s="3"/>
      <c r="F6" s="378" t="s">
        <v>29</v>
      </c>
      <c r="G6" s="379"/>
      <c r="H6" s="379"/>
      <c r="I6" s="379"/>
      <c r="J6" s="379"/>
      <c r="K6" s="379"/>
      <c r="L6" s="379"/>
      <c r="M6" s="380"/>
      <c r="N6" s="3"/>
      <c r="O6" s="3"/>
      <c r="P6" s="3"/>
      <c r="Q6" s="3"/>
      <c r="R6" s="3"/>
      <c r="S6" s="3"/>
    </row>
    <row r="7" spans="1:20" s="5" customFormat="1">
      <c r="A7" s="3"/>
      <c r="B7" s="3"/>
      <c r="C7" s="3"/>
      <c r="D7" s="3"/>
      <c r="E7" s="3"/>
      <c r="F7" s="3"/>
      <c r="G7" s="3"/>
      <c r="H7" s="3"/>
      <c r="I7" s="3"/>
      <c r="J7" s="3"/>
      <c r="K7" s="3"/>
      <c r="L7" s="3"/>
      <c r="M7" s="3"/>
      <c r="N7" s="3"/>
      <c r="O7" s="3"/>
      <c r="P7" s="3"/>
      <c r="Q7" s="3"/>
      <c r="R7" s="3"/>
      <c r="S7" s="3"/>
      <c r="T7" s="3"/>
    </row>
    <row r="8" spans="1:20" s="5" customFormat="1">
      <c r="A8" s="3"/>
      <c r="B8" s="3"/>
      <c r="C8" s="3"/>
      <c r="D8" s="3"/>
      <c r="E8" s="3"/>
      <c r="F8" s="3"/>
      <c r="G8" s="3"/>
      <c r="H8" s="3"/>
      <c r="I8" s="3"/>
      <c r="J8" s="3"/>
      <c r="K8" s="3"/>
      <c r="L8" s="3"/>
      <c r="M8" s="3"/>
      <c r="N8" s="3"/>
      <c r="O8" s="3"/>
      <c r="P8" s="3"/>
      <c r="Q8" s="3"/>
      <c r="R8" s="3"/>
      <c r="S8" s="3"/>
      <c r="T8" s="3"/>
    </row>
    <row r="9" spans="1:20" s="5" customFormat="1">
      <c r="A9" s="3"/>
      <c r="B9" s="3"/>
      <c r="C9" s="3"/>
      <c r="D9" s="3"/>
      <c r="E9" s="3"/>
      <c r="F9" s="3"/>
      <c r="G9" s="3"/>
      <c r="H9" s="3"/>
      <c r="I9" s="3"/>
      <c r="J9" s="3"/>
      <c r="K9" s="3"/>
      <c r="L9" s="3"/>
      <c r="M9" s="3"/>
      <c r="N9" s="3"/>
      <c r="O9" s="3"/>
      <c r="P9" s="3"/>
      <c r="Q9" s="3"/>
      <c r="R9" s="3"/>
      <c r="S9" s="3"/>
      <c r="T9" s="3"/>
    </row>
    <row r="10" spans="1:20" s="5" customFormat="1" ht="21" customHeight="1">
      <c r="A10" s="3"/>
      <c r="B10" s="3"/>
      <c r="C10" s="3"/>
      <c r="D10" s="3"/>
      <c r="E10" s="3"/>
      <c r="F10" s="3"/>
      <c r="G10" s="3"/>
      <c r="H10" s="3"/>
      <c r="I10" s="3"/>
      <c r="J10" s="3"/>
      <c r="K10" s="3"/>
      <c r="L10" s="3"/>
      <c r="M10" s="21" t="s">
        <v>28</v>
      </c>
      <c r="N10" s="3"/>
      <c r="O10" s="20" t="s">
        <v>27</v>
      </c>
      <c r="P10" s="381" t="s">
        <v>587</v>
      </c>
      <c r="Q10" s="381"/>
      <c r="R10" s="3"/>
      <c r="S10" s="3"/>
      <c r="T10" s="3"/>
    </row>
    <row r="11" spans="1:20" s="5" customFormat="1">
      <c r="A11" s="3"/>
      <c r="B11" s="3"/>
      <c r="C11" s="3"/>
      <c r="D11" s="3"/>
      <c r="E11" s="3"/>
      <c r="F11" s="3"/>
      <c r="G11" s="3"/>
      <c r="H11" s="3"/>
      <c r="I11" s="3"/>
      <c r="J11" s="3"/>
      <c r="K11" s="3"/>
      <c r="L11" s="3"/>
      <c r="M11" s="3"/>
      <c r="N11" s="3"/>
      <c r="O11" s="3"/>
      <c r="P11" s="3"/>
      <c r="Q11" s="3"/>
      <c r="R11" s="3"/>
      <c r="S11" s="3"/>
      <c r="T11" s="3"/>
    </row>
    <row r="12" spans="1:20" s="5" customFormat="1" ht="22.5" customHeight="1">
      <c r="A12" s="3"/>
      <c r="B12" s="3"/>
      <c r="C12" s="3"/>
      <c r="D12" s="3"/>
      <c r="E12" s="3"/>
      <c r="F12" s="3"/>
      <c r="G12" s="3"/>
      <c r="H12" s="3"/>
      <c r="I12" s="3"/>
      <c r="J12" s="3"/>
      <c r="K12" s="382" t="s">
        <v>26</v>
      </c>
      <c r="L12" s="383"/>
      <c r="M12" s="383"/>
      <c r="N12" s="383"/>
      <c r="O12" s="383"/>
      <c r="P12" s="383"/>
      <c r="Q12" s="383"/>
      <c r="R12" s="3"/>
      <c r="S12" s="3"/>
      <c r="T12" s="3"/>
    </row>
    <row r="13" spans="1:20" s="5" customFormat="1" ht="7.5" customHeight="1">
      <c r="A13" s="3"/>
      <c r="B13" s="3"/>
      <c r="C13" s="3"/>
      <c r="D13" s="3"/>
      <c r="E13" s="3"/>
      <c r="F13" s="3"/>
      <c r="G13" s="3"/>
      <c r="H13" s="3"/>
      <c r="I13" s="3"/>
      <c r="J13" s="3"/>
      <c r="K13" s="3"/>
      <c r="L13" s="3"/>
      <c r="M13" s="3"/>
      <c r="N13" s="3"/>
      <c r="O13" s="3"/>
      <c r="P13" s="3"/>
      <c r="Q13" s="3"/>
      <c r="R13" s="3"/>
      <c r="S13" s="3"/>
      <c r="T13" s="3"/>
    </row>
    <row r="14" spans="1:20" s="5" customFormat="1">
      <c r="A14" s="3"/>
      <c r="B14" s="3"/>
      <c r="C14" s="3"/>
      <c r="D14" s="3"/>
      <c r="E14" s="3"/>
      <c r="F14" s="3"/>
      <c r="G14" s="3"/>
      <c r="H14" s="3"/>
      <c r="I14" s="3"/>
      <c r="J14" s="3"/>
      <c r="K14" s="3"/>
      <c r="L14" s="384" t="s">
        <v>25</v>
      </c>
      <c r="M14" s="385"/>
      <c r="N14" s="3" t="s">
        <v>24</v>
      </c>
      <c r="O14" s="3"/>
      <c r="P14" s="3"/>
      <c r="Q14" s="3"/>
      <c r="R14" s="3"/>
      <c r="S14" s="3"/>
      <c r="T14" s="3"/>
    </row>
    <row r="15" spans="1:20" s="5" customFormat="1" ht="13.5" customHeight="1">
      <c r="A15" s="3"/>
      <c r="B15" s="3"/>
      <c r="C15" s="3"/>
      <c r="D15" s="3"/>
      <c r="E15" s="3"/>
      <c r="F15" s="3"/>
      <c r="G15" s="3"/>
      <c r="H15" s="3"/>
      <c r="I15" s="3"/>
      <c r="J15" s="3"/>
      <c r="K15" s="3"/>
      <c r="L15" s="14"/>
      <c r="M15" s="14"/>
      <c r="N15" s="14"/>
      <c r="O15" s="14"/>
      <c r="P15" s="15"/>
      <c r="Q15" s="14"/>
      <c r="R15" s="3"/>
    </row>
    <row r="16" spans="1:20" s="5" customFormat="1">
      <c r="A16" s="3"/>
      <c r="B16" s="3"/>
      <c r="C16" s="3"/>
      <c r="D16" s="3"/>
      <c r="E16" s="3"/>
      <c r="F16" s="3"/>
      <c r="G16" s="3"/>
      <c r="H16" s="3"/>
      <c r="I16" s="3"/>
      <c r="J16" s="3"/>
      <c r="K16" s="3"/>
      <c r="L16" s="384" t="s">
        <v>23</v>
      </c>
      <c r="M16" s="385"/>
      <c r="N16" s="3" t="s">
        <v>22</v>
      </c>
      <c r="O16" s="3"/>
      <c r="P16" s="3"/>
      <c r="Q16" s="3"/>
      <c r="R16" s="3"/>
    </row>
    <row r="17" spans="1:20" s="5" customFormat="1">
      <c r="A17" s="3"/>
      <c r="B17" s="3"/>
      <c r="C17" s="3"/>
      <c r="D17" s="3"/>
      <c r="E17" s="3"/>
      <c r="F17" s="3"/>
      <c r="G17" s="18"/>
      <c r="H17" s="3"/>
      <c r="L17" s="384"/>
      <c r="M17" s="385"/>
      <c r="N17" s="3"/>
      <c r="O17" s="3"/>
      <c r="P17" s="3"/>
      <c r="Q17" s="3"/>
      <c r="R17" s="3"/>
    </row>
    <row r="18" spans="1:20" s="5" customFormat="1" ht="14.25">
      <c r="A18" s="3"/>
      <c r="B18" s="3"/>
      <c r="C18" s="3"/>
      <c r="D18" s="3"/>
      <c r="E18" s="3"/>
      <c r="F18" s="3"/>
      <c r="G18" s="3"/>
      <c r="H18" s="3"/>
      <c r="L18" s="14"/>
      <c r="M18" s="14"/>
      <c r="N18" s="14"/>
      <c r="O18" s="14"/>
      <c r="P18" s="15"/>
      <c r="Q18" s="14"/>
      <c r="R18" s="3"/>
      <c r="S18" s="3"/>
      <c r="T18" s="3"/>
    </row>
    <row r="19" spans="1:20" s="5" customFormat="1" ht="14.25">
      <c r="A19" s="3"/>
      <c r="B19" s="3"/>
      <c r="C19" s="3"/>
      <c r="D19" s="3"/>
      <c r="E19" s="3"/>
      <c r="F19" s="3"/>
      <c r="G19" s="3"/>
      <c r="H19" s="3"/>
      <c r="L19" s="13"/>
      <c r="M19" s="17"/>
      <c r="N19" s="16"/>
      <c r="O19" s="16"/>
      <c r="P19" s="16"/>
      <c r="Q19" s="16"/>
      <c r="R19" s="3"/>
      <c r="S19" s="3"/>
      <c r="T19" s="3"/>
    </row>
    <row r="20" spans="1:20" s="5" customFormat="1">
      <c r="A20" s="3"/>
      <c r="B20" s="3"/>
      <c r="C20" s="3"/>
      <c r="D20" s="3"/>
      <c r="E20" s="3"/>
      <c r="F20" s="3"/>
      <c r="G20" s="3"/>
      <c r="H20" s="3"/>
      <c r="I20" s="3"/>
      <c r="J20" s="3"/>
      <c r="K20" s="3"/>
      <c r="L20" s="384"/>
      <c r="M20" s="385"/>
      <c r="N20" s="3"/>
      <c r="O20" s="3"/>
      <c r="P20" s="3"/>
      <c r="Q20" s="3"/>
      <c r="R20" s="3"/>
      <c r="S20" s="3"/>
      <c r="T20" s="3"/>
    </row>
    <row r="21" spans="1:20" s="5" customFormat="1" ht="14.25">
      <c r="A21" s="3"/>
      <c r="B21" s="3"/>
      <c r="C21" s="3"/>
      <c r="D21" s="3"/>
      <c r="E21" s="3"/>
      <c r="F21" s="3"/>
      <c r="G21" s="3"/>
      <c r="H21" s="3"/>
      <c r="I21" s="3"/>
      <c r="J21" s="3"/>
      <c r="K21" s="3"/>
      <c r="L21" s="14"/>
      <c r="M21" s="14"/>
      <c r="N21" s="14"/>
      <c r="O21" s="14"/>
      <c r="P21" s="15"/>
      <c r="Q21" s="14"/>
      <c r="R21" s="3"/>
      <c r="S21" s="3"/>
      <c r="T21" s="3"/>
    </row>
    <row r="22" spans="1:20" s="5" customFormat="1" ht="14.25">
      <c r="A22" s="3"/>
      <c r="B22" s="3"/>
      <c r="C22" s="3"/>
      <c r="D22" s="3"/>
      <c r="E22" s="3"/>
      <c r="F22" s="3"/>
      <c r="G22" s="3"/>
      <c r="H22" s="3"/>
      <c r="I22" s="3"/>
      <c r="J22" s="3"/>
      <c r="K22" s="3"/>
      <c r="L22" s="3"/>
      <c r="N22" s="3"/>
      <c r="P22" s="13"/>
      <c r="Q22" s="3"/>
      <c r="R22" s="3"/>
      <c r="S22" s="3"/>
      <c r="T22" s="3"/>
    </row>
    <row r="23" spans="1:20" s="5" customFormat="1" ht="14.25">
      <c r="A23" s="3"/>
      <c r="B23" s="3"/>
      <c r="C23" s="3"/>
      <c r="D23" s="3"/>
      <c r="E23" s="3"/>
      <c r="F23" s="3"/>
      <c r="G23" s="3"/>
      <c r="H23" s="3"/>
      <c r="I23" s="3"/>
      <c r="J23" s="3"/>
      <c r="K23" s="3"/>
      <c r="L23" s="3"/>
      <c r="N23" s="3"/>
      <c r="P23" s="13"/>
      <c r="Q23" s="3"/>
      <c r="R23" s="3"/>
      <c r="S23" s="3"/>
      <c r="T23" s="3"/>
    </row>
    <row r="24" spans="1:20" s="5" customFormat="1" ht="18.75" customHeight="1" thickBot="1">
      <c r="A24" s="3"/>
      <c r="B24" s="3"/>
      <c r="C24" s="3"/>
      <c r="D24" s="3"/>
      <c r="E24" s="3"/>
      <c r="F24" s="3"/>
      <c r="G24" s="3"/>
      <c r="H24" s="3"/>
      <c r="I24" s="3"/>
      <c r="J24" s="3"/>
      <c r="K24" s="3"/>
      <c r="L24" s="3"/>
      <c r="N24" s="373" t="s">
        <v>21</v>
      </c>
      <c r="O24" s="374"/>
      <c r="P24" s="374"/>
      <c r="Q24" s="374"/>
      <c r="R24" s="3"/>
      <c r="S24" s="3"/>
      <c r="T24" s="3"/>
    </row>
    <row r="25" spans="1:20" s="5" customFormat="1">
      <c r="A25" s="3"/>
      <c r="B25" s="3"/>
      <c r="C25" s="3"/>
      <c r="D25" s="3"/>
      <c r="E25" s="3"/>
      <c r="F25" s="3"/>
      <c r="G25" s="3"/>
      <c r="H25" s="3"/>
      <c r="I25" s="3"/>
      <c r="J25" s="3"/>
      <c r="K25" s="3"/>
      <c r="L25" s="3"/>
      <c r="M25" s="3"/>
      <c r="N25" s="3"/>
      <c r="P25" s="3"/>
      <c r="Q25" s="3"/>
      <c r="R25" s="3"/>
      <c r="S25" s="3"/>
      <c r="T25" s="3"/>
    </row>
    <row r="26" spans="1:20" s="5" customFormat="1">
      <c r="A26" s="3"/>
      <c r="B26" s="3"/>
      <c r="C26" s="3"/>
      <c r="D26" s="3"/>
      <c r="E26" s="3"/>
      <c r="F26" s="3"/>
      <c r="G26" s="3"/>
      <c r="H26" s="3"/>
      <c r="I26" s="3"/>
      <c r="J26" s="3"/>
      <c r="K26" s="3"/>
      <c r="L26" s="3"/>
      <c r="M26" s="3"/>
      <c r="N26" s="3"/>
      <c r="O26" s="3"/>
      <c r="P26" s="3"/>
      <c r="Q26" s="3"/>
    </row>
    <row r="27" spans="1:20" s="5" customFormat="1" ht="17.25">
      <c r="A27" s="375" t="s">
        <v>20</v>
      </c>
      <c r="B27" s="376"/>
      <c r="C27" s="376"/>
      <c r="D27" s="376"/>
      <c r="E27" s="376"/>
      <c r="F27" s="376"/>
      <c r="G27" s="376"/>
      <c r="H27" s="376"/>
      <c r="I27" s="376"/>
      <c r="J27" s="376"/>
      <c r="K27" s="376"/>
      <c r="L27" s="376"/>
      <c r="M27" s="376"/>
      <c r="N27" s="376"/>
      <c r="O27" s="376"/>
      <c r="P27" s="376"/>
      <c r="Q27" s="376"/>
    </row>
    <row r="28" spans="1:20" s="5" customFormat="1">
      <c r="A28" s="3"/>
      <c r="B28" s="3"/>
      <c r="C28" s="3"/>
      <c r="D28" s="3"/>
      <c r="E28" s="3"/>
      <c r="F28" s="3"/>
      <c r="G28" s="3"/>
      <c r="H28" s="3"/>
      <c r="I28" s="3"/>
      <c r="J28" s="3"/>
      <c r="K28" s="4"/>
      <c r="L28" s="3"/>
      <c r="M28" s="3"/>
      <c r="N28" s="3"/>
      <c r="O28" s="3"/>
      <c r="P28" s="3"/>
      <c r="Q28" s="3"/>
    </row>
    <row r="29" spans="1:20" s="5" customFormat="1">
      <c r="A29" s="377" t="s">
        <v>19</v>
      </c>
      <c r="B29" s="377"/>
      <c r="C29" s="377"/>
      <c r="D29" s="377"/>
      <c r="E29" s="377"/>
      <c r="F29" s="377"/>
      <c r="G29" s="377"/>
      <c r="H29" s="377"/>
      <c r="I29" s="377"/>
      <c r="J29" s="377"/>
      <c r="K29" s="11"/>
      <c r="L29" s="386" t="s">
        <v>18</v>
      </c>
      <c r="M29" s="387"/>
      <c r="N29" s="387"/>
      <c r="O29" s="387"/>
      <c r="P29" s="388"/>
      <c r="Q29" s="3"/>
    </row>
    <row r="30" spans="1:20" s="5" customFormat="1">
      <c r="A30" s="377" t="s">
        <v>17</v>
      </c>
      <c r="B30" s="377"/>
      <c r="C30" s="377"/>
      <c r="D30" s="377"/>
      <c r="E30" s="377"/>
      <c r="F30" s="377"/>
      <c r="G30" s="377"/>
      <c r="H30" s="377"/>
      <c r="I30" s="377"/>
      <c r="J30" s="377"/>
      <c r="K30" s="4"/>
      <c r="L30" s="12"/>
      <c r="M30" s="12"/>
      <c r="N30" s="12"/>
      <c r="O30" s="12"/>
      <c r="P30" s="12"/>
      <c r="Q30" s="12"/>
    </row>
    <row r="31" spans="1:20" s="5" customFormat="1">
      <c r="A31" s="377" t="s">
        <v>16</v>
      </c>
      <c r="B31" s="377"/>
      <c r="C31" s="377"/>
      <c r="D31" s="377"/>
      <c r="E31" s="377"/>
      <c r="F31" s="377"/>
      <c r="G31" s="377"/>
      <c r="H31" s="377"/>
      <c r="I31" s="377"/>
      <c r="J31" s="377"/>
      <c r="K31" s="11" t="s">
        <v>15</v>
      </c>
      <c r="L31" s="3"/>
      <c r="M31" s="3"/>
      <c r="N31" s="3"/>
      <c r="O31" s="3"/>
      <c r="P31" s="3"/>
      <c r="Q31" s="3"/>
    </row>
    <row r="32" spans="1:20" s="5" customFormat="1">
      <c r="A32" s="377" t="s">
        <v>14</v>
      </c>
      <c r="B32" s="377"/>
      <c r="C32" s="377"/>
      <c r="D32" s="377"/>
      <c r="E32" s="377"/>
      <c r="F32" s="377"/>
      <c r="G32" s="377"/>
      <c r="H32" s="377"/>
      <c r="I32" s="377"/>
      <c r="J32" s="377"/>
      <c r="K32" s="4"/>
      <c r="L32" s="389" t="s">
        <v>13</v>
      </c>
      <c r="M32" s="389"/>
      <c r="N32" s="389"/>
      <c r="O32" s="389"/>
      <c r="P32" s="389"/>
      <c r="Q32" s="389"/>
    </row>
    <row r="33" spans="1:17" s="5" customFormat="1">
      <c r="A33" s="377" t="s">
        <v>12</v>
      </c>
      <c r="B33" s="377"/>
      <c r="C33" s="377"/>
      <c r="D33" s="377"/>
      <c r="E33" s="377"/>
      <c r="F33" s="377"/>
      <c r="G33" s="377"/>
      <c r="H33" s="377"/>
      <c r="I33" s="377"/>
      <c r="J33" s="377"/>
      <c r="K33" s="4"/>
      <c r="L33" s="3"/>
      <c r="M33" s="3"/>
      <c r="N33" s="3"/>
      <c r="O33" s="3"/>
      <c r="P33" s="3"/>
      <c r="Q33" s="3"/>
    </row>
    <row r="34" spans="1:17" s="5" customFormat="1" ht="21">
      <c r="A34" s="10"/>
      <c r="B34" s="391" t="s">
        <v>11</v>
      </c>
      <c r="C34" s="392"/>
      <c r="D34" s="392"/>
      <c r="E34" s="392"/>
      <c r="F34" s="392"/>
      <c r="G34" s="392"/>
      <c r="H34" s="392"/>
      <c r="I34" s="393"/>
      <c r="J34" s="3"/>
      <c r="K34" s="8" t="s">
        <v>10</v>
      </c>
      <c r="L34" s="9"/>
      <c r="M34" s="9"/>
      <c r="N34" s="3"/>
      <c r="O34" s="3"/>
      <c r="P34" s="3"/>
      <c r="Q34" s="3"/>
    </row>
    <row r="35" spans="1:17" s="5" customFormat="1">
      <c r="A35" s="390" t="s">
        <v>9</v>
      </c>
      <c r="B35" s="390"/>
      <c r="C35" s="390"/>
      <c r="D35" s="390"/>
      <c r="E35" s="390"/>
      <c r="F35" s="390"/>
      <c r="G35" s="390"/>
      <c r="H35" s="390"/>
      <c r="I35" s="390"/>
      <c r="J35" s="3"/>
      <c r="K35" s="8" t="s">
        <v>8</v>
      </c>
      <c r="L35" s="3"/>
      <c r="M35" s="3"/>
      <c r="N35" s="3"/>
      <c r="O35" s="3"/>
      <c r="P35" s="3"/>
      <c r="Q35" s="3"/>
    </row>
    <row r="36" spans="1:17">
      <c r="A36" s="390" t="s">
        <v>7</v>
      </c>
      <c r="B36" s="390"/>
      <c r="C36" s="390"/>
      <c r="D36" s="390"/>
      <c r="E36" s="390"/>
      <c r="F36" s="390"/>
      <c r="G36" s="390"/>
      <c r="H36" s="390"/>
      <c r="I36" s="390"/>
      <c r="J36" s="3"/>
      <c r="K36" s="8" t="s">
        <v>6</v>
      </c>
      <c r="L36" s="3"/>
      <c r="M36" s="3"/>
      <c r="N36" s="3"/>
      <c r="O36" s="3"/>
      <c r="P36" s="3"/>
      <c r="Q36" s="3"/>
    </row>
    <row r="37" spans="1:17">
      <c r="A37" s="390" t="s">
        <v>5</v>
      </c>
      <c r="B37" s="390"/>
      <c r="C37" s="390"/>
      <c r="D37" s="390"/>
      <c r="E37" s="390"/>
      <c r="F37" s="390"/>
      <c r="G37" s="390"/>
      <c r="H37" s="390"/>
      <c r="I37" s="390"/>
      <c r="J37" s="3"/>
      <c r="K37" s="4"/>
      <c r="L37" s="3"/>
      <c r="M37" s="7"/>
      <c r="N37" s="6"/>
      <c r="O37" s="6"/>
      <c r="P37" s="6"/>
      <c r="Q37" s="6"/>
    </row>
    <row r="38" spans="1:17">
      <c r="A38" s="390" t="s">
        <v>4</v>
      </c>
      <c r="B38" s="390"/>
      <c r="C38" s="390"/>
      <c r="D38" s="390"/>
      <c r="E38" s="390"/>
      <c r="F38" s="390"/>
      <c r="G38" s="390"/>
      <c r="H38" s="390"/>
      <c r="I38" s="390"/>
      <c r="J38" s="3"/>
      <c r="K38" s="4"/>
      <c r="L38" s="3"/>
      <c r="M38" s="5"/>
      <c r="N38" s="3"/>
      <c r="O38" s="3"/>
      <c r="P38" s="3"/>
      <c r="Q38" s="3"/>
    </row>
    <row r="39" spans="1:17">
      <c r="A39" s="390" t="s">
        <v>3</v>
      </c>
      <c r="B39" s="390"/>
      <c r="C39" s="390"/>
      <c r="D39" s="390"/>
      <c r="E39" s="390"/>
      <c r="F39" s="390"/>
      <c r="G39" s="390"/>
      <c r="H39" s="390"/>
      <c r="I39" s="390"/>
      <c r="J39" s="3"/>
      <c r="K39" s="4"/>
      <c r="L39" s="3"/>
      <c r="M39" s="5"/>
      <c r="N39" s="3"/>
      <c r="O39" s="3"/>
      <c r="P39" s="3"/>
      <c r="Q39" s="3"/>
    </row>
    <row r="40" spans="1:17">
      <c r="A40" s="390" t="s">
        <v>2</v>
      </c>
      <c r="B40" s="390"/>
      <c r="C40" s="390"/>
      <c r="D40" s="390"/>
      <c r="E40" s="390"/>
      <c r="F40" s="390"/>
      <c r="G40" s="390"/>
      <c r="H40" s="390"/>
      <c r="I40" s="390"/>
      <c r="J40" s="3"/>
      <c r="K40" s="4"/>
      <c r="L40" s="3"/>
      <c r="M40" s="5"/>
      <c r="N40" s="3"/>
      <c r="O40" s="5"/>
      <c r="P40" s="3"/>
      <c r="Q40" s="3"/>
    </row>
    <row r="41" spans="1:17">
      <c r="A41" s="390" t="s">
        <v>1</v>
      </c>
      <c r="B41" s="390"/>
      <c r="C41" s="390"/>
      <c r="D41" s="390"/>
      <c r="E41" s="390"/>
      <c r="F41" s="390"/>
      <c r="G41" s="390"/>
      <c r="H41" s="390"/>
      <c r="I41" s="390"/>
      <c r="J41" s="3"/>
      <c r="K41" s="4"/>
      <c r="L41" s="3"/>
      <c r="M41" s="384"/>
      <c r="N41" s="385"/>
      <c r="O41" s="385"/>
      <c r="P41" s="385"/>
      <c r="Q41" s="385"/>
    </row>
    <row r="42" spans="1:17">
      <c r="A42" s="390" t="s">
        <v>0</v>
      </c>
      <c r="B42" s="390"/>
      <c r="C42" s="390"/>
      <c r="D42" s="390"/>
      <c r="E42" s="390"/>
      <c r="F42" s="390"/>
      <c r="G42" s="390"/>
      <c r="H42" s="390"/>
      <c r="I42" s="390"/>
      <c r="J42" s="1"/>
      <c r="K42" s="2"/>
      <c r="L42" s="1"/>
      <c r="N42" s="1"/>
      <c r="P42" s="1"/>
      <c r="Q42" s="1"/>
    </row>
  </sheetData>
  <mergeCells count="26">
    <mergeCell ref="A40:I40"/>
    <mergeCell ref="A41:I41"/>
    <mergeCell ref="M41:Q41"/>
    <mergeCell ref="A42:I42"/>
    <mergeCell ref="B34:I34"/>
    <mergeCell ref="A35:I35"/>
    <mergeCell ref="A36:I36"/>
    <mergeCell ref="A37:I37"/>
    <mergeCell ref="A38:I38"/>
    <mergeCell ref="A39:I39"/>
    <mergeCell ref="A30:J30"/>
    <mergeCell ref="A31:J31"/>
    <mergeCell ref="A32:J32"/>
    <mergeCell ref="L32:Q32"/>
    <mergeCell ref="A33:J33"/>
    <mergeCell ref="N24:Q24"/>
    <mergeCell ref="A27:Q27"/>
    <mergeCell ref="A29:J29"/>
    <mergeCell ref="F6:M6"/>
    <mergeCell ref="P10:Q10"/>
    <mergeCell ref="K12:Q12"/>
    <mergeCell ref="L14:M14"/>
    <mergeCell ref="L17:M17"/>
    <mergeCell ref="L20:M20"/>
    <mergeCell ref="L29:P29"/>
    <mergeCell ref="L16:M16"/>
  </mergeCells>
  <phoneticPr fontId="2"/>
  <printOptions horizontalCentered="1" verticalCentered="1"/>
  <pageMargins left="0.23622047244094488" right="0.23622047244094488" top="0.3543307086614173" bottom="0.3543307086614173" header="0.11811023622047244" footer="0.11811023622047244"/>
  <pageSetup paperSize="1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E12B8-593A-48C1-B461-1EB1818F873C}">
  <sheetPr>
    <pageSetUpPr fitToPage="1"/>
  </sheetPr>
  <dimension ref="A1:O28"/>
  <sheetViews>
    <sheetView showZeros="0" zoomScale="80" zoomScaleNormal="80" workbookViewId="0">
      <selection activeCell="C2" sqref="C2:F2"/>
    </sheetView>
  </sheetViews>
  <sheetFormatPr defaultColWidth="9" defaultRowHeight="21"/>
  <cols>
    <col min="1" max="1" width="11.625" style="25" customWidth="1"/>
    <col min="2" max="2" width="11.25" style="26" customWidth="1"/>
    <col min="3" max="3" width="11.25" style="27" customWidth="1"/>
    <col min="4" max="15" width="11.25" style="26" customWidth="1"/>
    <col min="16" max="16384" width="9" style="25"/>
  </cols>
  <sheetData>
    <row r="1" spans="1:15" s="9" customFormat="1" ht="24.95" customHeight="1">
      <c r="A1" s="399" t="s">
        <v>64</v>
      </c>
      <c r="B1" s="399"/>
      <c r="C1" s="399"/>
      <c r="D1" s="399"/>
      <c r="E1" s="399"/>
      <c r="F1" s="399"/>
      <c r="G1" s="399"/>
      <c r="H1" s="399"/>
      <c r="I1" s="399"/>
      <c r="J1" s="399"/>
      <c r="K1" s="399"/>
      <c r="L1" s="399"/>
      <c r="M1" s="399"/>
      <c r="N1" s="399"/>
      <c r="O1" s="56"/>
    </row>
    <row r="2" spans="1:15" s="9" customFormat="1" ht="32.25" customHeight="1">
      <c r="A2" s="397" t="s">
        <v>63</v>
      </c>
      <c r="B2" s="397"/>
      <c r="C2" s="400"/>
      <c r="D2" s="401"/>
      <c r="E2" s="401"/>
      <c r="F2" s="402"/>
      <c r="G2" s="403" t="s">
        <v>62</v>
      </c>
      <c r="H2" s="404"/>
      <c r="I2" s="405"/>
      <c r="J2" s="406"/>
      <c r="K2" s="407"/>
      <c r="L2" s="397" t="s">
        <v>61</v>
      </c>
      <c r="M2" s="397"/>
      <c r="N2" s="408"/>
      <c r="O2" s="409"/>
    </row>
    <row r="3" spans="1:15" s="9" customFormat="1" ht="32.25" customHeight="1">
      <c r="A3" s="397" t="s">
        <v>60</v>
      </c>
      <c r="B3" s="397"/>
      <c r="C3" s="398"/>
      <c r="D3" s="398"/>
      <c r="E3" s="398"/>
      <c r="F3" s="398"/>
      <c r="G3" s="397" t="s">
        <v>59</v>
      </c>
      <c r="H3" s="397"/>
      <c r="I3" s="395"/>
      <c r="J3" s="395"/>
      <c r="K3" s="395"/>
      <c r="L3" s="395"/>
      <c r="M3" s="395"/>
      <c r="N3" s="395"/>
      <c r="O3" s="395"/>
    </row>
    <row r="4" spans="1:15" s="9" customFormat="1" ht="32.25" customHeight="1">
      <c r="A4" s="43" t="s">
        <v>58</v>
      </c>
      <c r="B4" s="396" t="s">
        <v>57</v>
      </c>
      <c r="C4" s="396"/>
      <c r="D4" s="410" t="s">
        <v>56</v>
      </c>
      <c r="E4" s="410"/>
      <c r="F4" s="410" t="s">
        <v>55</v>
      </c>
      <c r="G4" s="410"/>
      <c r="H4" s="396" t="s">
        <v>54</v>
      </c>
      <c r="I4" s="396"/>
      <c r="J4" s="396" t="s">
        <v>53</v>
      </c>
      <c r="K4" s="396"/>
      <c r="L4" s="396"/>
      <c r="M4" s="396"/>
      <c r="N4" s="396" t="s">
        <v>52</v>
      </c>
      <c r="O4" s="396"/>
    </row>
    <row r="5" spans="1:15" s="9" customFormat="1" ht="32.25" customHeight="1">
      <c r="A5" s="43"/>
      <c r="B5" s="55" t="s">
        <v>51</v>
      </c>
      <c r="C5" s="53" t="s">
        <v>50</v>
      </c>
      <c r="D5" s="54" t="s">
        <v>51</v>
      </c>
      <c r="E5" s="53" t="s">
        <v>50</v>
      </c>
      <c r="F5" s="53" t="s">
        <v>51</v>
      </c>
      <c r="G5" s="53" t="s">
        <v>50</v>
      </c>
      <c r="H5" s="53" t="s">
        <v>51</v>
      </c>
      <c r="I5" s="53" t="s">
        <v>50</v>
      </c>
      <c r="J5" s="53" t="s">
        <v>51</v>
      </c>
      <c r="K5" s="53" t="s">
        <v>50</v>
      </c>
      <c r="L5" s="53"/>
      <c r="M5" s="53"/>
      <c r="N5" s="53" t="s">
        <v>51</v>
      </c>
      <c r="O5" s="53" t="s">
        <v>50</v>
      </c>
    </row>
    <row r="6" spans="1:15" s="9" customFormat="1" ht="32.25" customHeight="1">
      <c r="A6" s="43" t="s">
        <v>49</v>
      </c>
      <c r="B6" s="42">
        <f>金沢野々市市!S39</f>
        <v>102040</v>
      </c>
      <c r="C6" s="49">
        <f>金沢野々市市!T39</f>
        <v>0</v>
      </c>
      <c r="D6" s="41">
        <f>金沢野々市市!W39</f>
        <v>24250</v>
      </c>
      <c r="E6" s="50">
        <f>金沢野々市市!X39</f>
        <v>0</v>
      </c>
      <c r="F6" s="40">
        <f>金沢野々市市!C23</f>
        <v>4350</v>
      </c>
      <c r="G6" s="49">
        <f>金沢野々市市!D23</f>
        <v>0</v>
      </c>
      <c r="H6" s="40">
        <f>金沢野々市市!AA39</f>
        <v>0</v>
      </c>
      <c r="I6" s="49">
        <f>金沢野々市市!AB39</f>
        <v>0</v>
      </c>
      <c r="J6" s="40">
        <f>金沢野々市市!C39</f>
        <v>900</v>
      </c>
      <c r="K6" s="49">
        <f>金沢野々市市!D39</f>
        <v>0</v>
      </c>
      <c r="L6" s="40">
        <f>金沢野々市市!K39</f>
        <v>0</v>
      </c>
      <c r="M6" s="49">
        <f>金沢野々市市!L39</f>
        <v>0</v>
      </c>
      <c r="N6" s="40">
        <f t="shared" ref="N6:N20" si="0">SUM(L6,J6,H6,F6,D6,B6)</f>
        <v>131540</v>
      </c>
      <c r="O6" s="49">
        <f t="shared" ref="O6:O20" si="1">SUM(M6,K6,I6,G6,E6,C6)</f>
        <v>0</v>
      </c>
    </row>
    <row r="7" spans="1:15" s="9" customFormat="1" ht="32.25" customHeight="1">
      <c r="A7" s="43" t="s">
        <v>48</v>
      </c>
      <c r="B7" s="42">
        <f>金沢野々市市!S48</f>
        <v>10280</v>
      </c>
      <c r="C7" s="49">
        <f>金沢野々市市!T48</f>
        <v>0</v>
      </c>
      <c r="D7" s="41">
        <f>金沢野々市市!W48</f>
        <v>2100</v>
      </c>
      <c r="E7" s="50">
        <f>金沢野々市市!X48</f>
        <v>0</v>
      </c>
      <c r="F7" s="40">
        <f>金沢野々市市!C48</f>
        <v>360</v>
      </c>
      <c r="G7" s="49">
        <f>金沢野々市市!D48</f>
        <v>0</v>
      </c>
      <c r="H7" s="40">
        <f>金沢野々市市!AA48</f>
        <v>0</v>
      </c>
      <c r="I7" s="49">
        <f>金沢野々市市!AB48</f>
        <v>0</v>
      </c>
      <c r="J7" s="40"/>
      <c r="K7" s="49"/>
      <c r="L7" s="40">
        <f>金沢野々市市!K48</f>
        <v>0</v>
      </c>
      <c r="M7" s="49">
        <f>金沢野々市市!L48</f>
        <v>0</v>
      </c>
      <c r="N7" s="40">
        <f t="shared" si="0"/>
        <v>12740</v>
      </c>
      <c r="O7" s="49">
        <f t="shared" si="1"/>
        <v>0</v>
      </c>
    </row>
    <row r="8" spans="1:15" s="9" customFormat="1" ht="32.25" customHeight="1">
      <c r="A8" s="43" t="s">
        <v>47</v>
      </c>
      <c r="B8" s="42">
        <f>白山能美小松加賀市!S24</f>
        <v>25660</v>
      </c>
      <c r="C8" s="49">
        <f>白山能美小松加賀市!T24</f>
        <v>0</v>
      </c>
      <c r="D8" s="41">
        <f>白山能美小松加賀市!AA24</f>
        <v>6190</v>
      </c>
      <c r="E8" s="50">
        <f>白山能美小松加賀市!AB24</f>
        <v>0</v>
      </c>
      <c r="F8" s="40">
        <f>白山能美小松加賀市!C24</f>
        <v>980</v>
      </c>
      <c r="G8" s="49">
        <f>白山能美小松加賀市!D24</f>
        <v>0</v>
      </c>
      <c r="H8" s="40">
        <f>白山能美小松加賀市!G24</f>
        <v>0</v>
      </c>
      <c r="I8" s="49">
        <f>白山能美小松加賀市!H24</f>
        <v>0</v>
      </c>
      <c r="J8" s="40"/>
      <c r="K8" s="49"/>
      <c r="L8" s="40">
        <f>白山能美小松加賀市!K24</f>
        <v>0</v>
      </c>
      <c r="M8" s="49">
        <f>白山能美小松加賀市!L24</f>
        <v>0</v>
      </c>
      <c r="N8" s="40">
        <f t="shared" si="0"/>
        <v>32830</v>
      </c>
      <c r="O8" s="49">
        <f t="shared" si="1"/>
        <v>0</v>
      </c>
    </row>
    <row r="9" spans="1:15" s="9" customFormat="1" ht="32.25" customHeight="1">
      <c r="A9" s="43" t="s">
        <v>46</v>
      </c>
      <c r="B9" s="42">
        <f>白山能美小松加賀市!S34</f>
        <v>9200</v>
      </c>
      <c r="C9" s="49">
        <f>白山能美小松加賀市!T34</f>
        <v>0</v>
      </c>
      <c r="D9" s="41">
        <f>白山能美小松加賀市!AA34</f>
        <v>2720</v>
      </c>
      <c r="E9" s="50">
        <f>白山能美小松加賀市!AB34</f>
        <v>0</v>
      </c>
      <c r="F9" s="40">
        <f>白山能美小松加賀市!C34</f>
        <v>150</v>
      </c>
      <c r="G9" s="49">
        <f>白山能美小松加賀市!D34</f>
        <v>0</v>
      </c>
      <c r="H9" s="52"/>
      <c r="I9" s="49"/>
      <c r="J9" s="40"/>
      <c r="K9" s="49"/>
      <c r="L9" s="40">
        <f>白山能美小松加賀市!K34</f>
        <v>0</v>
      </c>
      <c r="M9" s="49">
        <f>白山能美小松加賀市!L34</f>
        <v>0</v>
      </c>
      <c r="N9" s="40">
        <f t="shared" si="0"/>
        <v>12070</v>
      </c>
      <c r="O9" s="49">
        <f t="shared" si="1"/>
        <v>0</v>
      </c>
    </row>
    <row r="10" spans="1:15" s="9" customFormat="1" ht="32.25" customHeight="1">
      <c r="A10" s="43" t="s">
        <v>45</v>
      </c>
      <c r="B10" s="42">
        <f>白山能美小松加賀市!S49</f>
        <v>21130</v>
      </c>
      <c r="C10" s="49">
        <f>白山能美小松加賀市!T49</f>
        <v>0</v>
      </c>
      <c r="D10" s="41">
        <f>白山能美小松加賀市!AA49</f>
        <v>7390</v>
      </c>
      <c r="E10" s="50">
        <f>白山能美小松加賀市!AB49</f>
        <v>0</v>
      </c>
      <c r="F10" s="40">
        <f>白山能美小松加賀市!C49</f>
        <v>870</v>
      </c>
      <c r="G10" s="49">
        <f>白山能美小松加賀市!D49</f>
        <v>0</v>
      </c>
      <c r="H10" s="40">
        <f>白山能美小松加賀市!G40</f>
        <v>0</v>
      </c>
      <c r="I10" s="49">
        <f>白山能美小松加賀市!H40</f>
        <v>0</v>
      </c>
      <c r="J10" s="40">
        <f>白山能美小松加賀市!G49</f>
        <v>0</v>
      </c>
      <c r="K10" s="49">
        <f>白山能美小松加賀市!H49</f>
        <v>0</v>
      </c>
      <c r="L10" s="40">
        <f>白山能美小松加賀市!K35</f>
        <v>0</v>
      </c>
      <c r="M10" s="49">
        <f>白山能美小松加賀市!L35</f>
        <v>0</v>
      </c>
      <c r="N10" s="40">
        <f t="shared" si="0"/>
        <v>29390</v>
      </c>
      <c r="O10" s="49">
        <f t="shared" si="1"/>
        <v>0</v>
      </c>
    </row>
    <row r="11" spans="1:15" s="9" customFormat="1" ht="32.25" customHeight="1">
      <c r="A11" s="51" t="s">
        <v>44</v>
      </c>
      <c r="B11" s="42">
        <f>白山能美小松加賀市!S65</f>
        <v>13240</v>
      </c>
      <c r="C11" s="49">
        <f>白山能美小松加賀市!T65</f>
        <v>0</v>
      </c>
      <c r="D11" s="41">
        <f>白山能美小松加賀市!AA65</f>
        <v>4700</v>
      </c>
      <c r="E11" s="50">
        <f>白山能美小松加賀市!AB65</f>
        <v>0</v>
      </c>
      <c r="F11" s="40">
        <f>白山能美小松加賀市!C65</f>
        <v>260</v>
      </c>
      <c r="G11" s="49">
        <f>白山能美小松加賀市!D65</f>
        <v>0</v>
      </c>
      <c r="H11" s="40">
        <f>白山能美小松加賀市!G55</f>
        <v>0</v>
      </c>
      <c r="I11" s="49">
        <f>白山能美小松加賀市!H55</f>
        <v>0</v>
      </c>
      <c r="J11" s="40">
        <f>白山能美小松加賀市!G65</f>
        <v>0</v>
      </c>
      <c r="K11" s="49">
        <f>白山能美小松加賀市!H65</f>
        <v>0</v>
      </c>
      <c r="L11" s="40">
        <f>白山能美小松加賀市!K65</f>
        <v>0</v>
      </c>
      <c r="M11" s="49">
        <f>白山能美小松加賀市!L65</f>
        <v>0</v>
      </c>
      <c r="N11" s="40">
        <f t="shared" si="0"/>
        <v>18200</v>
      </c>
      <c r="O11" s="49">
        <f t="shared" si="1"/>
        <v>0</v>
      </c>
    </row>
    <row r="12" spans="1:15" s="9" customFormat="1" ht="32.25" customHeight="1">
      <c r="A12" s="51" t="s">
        <v>43</v>
      </c>
      <c r="B12" s="42">
        <f>かほく河北羽咋市!S19</f>
        <v>6970</v>
      </c>
      <c r="C12" s="49">
        <f>かほく河北羽咋市!T19</f>
        <v>0</v>
      </c>
      <c r="D12" s="41">
        <f>かほく河北羽咋市!AA19</f>
        <v>1830</v>
      </c>
      <c r="E12" s="50">
        <f>かほく河北羽咋市!AB19</f>
        <v>0</v>
      </c>
      <c r="F12" s="40">
        <f>かほく河北羽咋市!C19</f>
        <v>480</v>
      </c>
      <c r="G12" s="49">
        <f>かほく河北羽咋市!D19</f>
        <v>0</v>
      </c>
      <c r="H12" s="40"/>
      <c r="I12" s="49"/>
      <c r="J12" s="40"/>
      <c r="K12" s="49"/>
      <c r="L12" s="40">
        <f>かほく河北羽咋市!K19</f>
        <v>0</v>
      </c>
      <c r="M12" s="49">
        <f>かほく河北羽咋市!L19</f>
        <v>0</v>
      </c>
      <c r="N12" s="40">
        <f t="shared" si="0"/>
        <v>9280</v>
      </c>
      <c r="O12" s="49">
        <f t="shared" si="1"/>
        <v>0</v>
      </c>
    </row>
    <row r="13" spans="1:15" s="9" customFormat="1" ht="32.25" customHeight="1">
      <c r="A13" s="43" t="s">
        <v>42</v>
      </c>
      <c r="B13" s="42">
        <f>かほく河北羽咋市!S34</f>
        <v>14140</v>
      </c>
      <c r="C13" s="49">
        <f>かほく河北羽咋市!T34</f>
        <v>0</v>
      </c>
      <c r="D13" s="41">
        <f>かほく河北羽咋市!AA34</f>
        <v>3010</v>
      </c>
      <c r="E13" s="50">
        <f>かほく河北羽咋市!AB34</f>
        <v>0</v>
      </c>
      <c r="F13" s="40">
        <f>かほく河北羽咋市!C34</f>
        <v>620</v>
      </c>
      <c r="G13" s="49">
        <f>かほく河北羽咋市!D34</f>
        <v>0</v>
      </c>
      <c r="H13" s="40">
        <f>かほく河北羽咋市!G34</f>
        <v>0</v>
      </c>
      <c r="I13" s="49">
        <f>かほく河北羽咋市!H34</f>
        <v>0</v>
      </c>
      <c r="J13" s="40"/>
      <c r="K13" s="49"/>
      <c r="L13" s="40">
        <f>かほく河北羽咋市!K34</f>
        <v>0</v>
      </c>
      <c r="M13" s="49">
        <f>かほく河北羽咋市!L34</f>
        <v>0</v>
      </c>
      <c r="N13" s="40">
        <f t="shared" si="0"/>
        <v>17770</v>
      </c>
      <c r="O13" s="49">
        <f t="shared" si="1"/>
        <v>0</v>
      </c>
    </row>
    <row r="14" spans="1:15" s="9" customFormat="1" ht="32.25" customHeight="1">
      <c r="A14" s="43" t="s">
        <v>41</v>
      </c>
      <c r="B14" s="42">
        <f>かほく河北羽咋市!S49</f>
        <v>5060</v>
      </c>
      <c r="C14" s="49">
        <f>かほく河北羽咋市!T49</f>
        <v>0</v>
      </c>
      <c r="D14" s="41">
        <f>かほく河北羽咋市!AA49</f>
        <v>1450</v>
      </c>
      <c r="E14" s="50">
        <f>かほく河北羽咋市!AB49</f>
        <v>0</v>
      </c>
      <c r="F14" s="40">
        <f>かほく河北羽咋市!C49</f>
        <v>300</v>
      </c>
      <c r="G14" s="49">
        <f>かほく河北羽咋市!D49</f>
        <v>0</v>
      </c>
      <c r="H14" s="40">
        <f>かほく河北羽咋市!G49</f>
        <v>50</v>
      </c>
      <c r="I14" s="49">
        <f>かほく河北羽咋市!H49</f>
        <v>0</v>
      </c>
      <c r="J14" s="40"/>
      <c r="K14" s="49"/>
      <c r="L14" s="40">
        <f>かほく河北羽咋市!K49</f>
        <v>0</v>
      </c>
      <c r="M14" s="49">
        <f>かほく河北羽咋市!L49</f>
        <v>0</v>
      </c>
      <c r="N14" s="40">
        <f t="shared" si="0"/>
        <v>6860</v>
      </c>
      <c r="O14" s="49">
        <f t="shared" si="1"/>
        <v>0</v>
      </c>
    </row>
    <row r="15" spans="1:15" s="9" customFormat="1" ht="32.25" customHeight="1">
      <c r="A15" s="43" t="s">
        <v>40</v>
      </c>
      <c r="B15" s="42">
        <f>羽咋郡七尾市鹿島郡!S20</f>
        <v>7170</v>
      </c>
      <c r="C15" s="49">
        <f>羽咋郡七尾市鹿島郡!T20</f>
        <v>0</v>
      </c>
      <c r="D15" s="41">
        <f>羽咋郡七尾市鹿島郡!AA20</f>
        <v>2420</v>
      </c>
      <c r="E15" s="50">
        <f>羽咋郡七尾市鹿島郡!AB20</f>
        <v>0</v>
      </c>
      <c r="F15" s="40">
        <f>羽咋郡七尾市鹿島郡!C20</f>
        <v>310</v>
      </c>
      <c r="G15" s="49">
        <f>羽咋郡七尾市鹿島郡!D20</f>
        <v>0</v>
      </c>
      <c r="H15" s="40">
        <f>羽咋郡七尾市鹿島郡!G20</f>
        <v>0</v>
      </c>
      <c r="I15" s="49">
        <f>羽咋郡七尾市鹿島郡!H20</f>
        <v>0</v>
      </c>
      <c r="J15" s="40"/>
      <c r="K15" s="49"/>
      <c r="L15" s="40">
        <f>羽咋郡七尾市鹿島郡!K20</f>
        <v>0</v>
      </c>
      <c r="M15" s="49">
        <f>羽咋郡七尾市鹿島郡!L20</f>
        <v>0</v>
      </c>
      <c r="N15" s="40">
        <f t="shared" si="0"/>
        <v>9900</v>
      </c>
      <c r="O15" s="49">
        <f t="shared" si="1"/>
        <v>0</v>
      </c>
    </row>
    <row r="16" spans="1:15" s="9" customFormat="1" ht="32.25" customHeight="1">
      <c r="A16" s="43" t="s">
        <v>39</v>
      </c>
      <c r="B16" s="42">
        <f>羽咋郡七尾市鹿島郡!S35</f>
        <v>11220</v>
      </c>
      <c r="C16" s="49">
        <f>羽咋郡七尾市鹿島郡!T35</f>
        <v>0</v>
      </c>
      <c r="D16" s="41">
        <f>羽咋郡七尾市鹿島郡!AA35</f>
        <v>3330</v>
      </c>
      <c r="E16" s="50">
        <f>羽咋郡七尾市鹿島郡!AB35</f>
        <v>0</v>
      </c>
      <c r="F16" s="40">
        <f>羽咋郡七尾市鹿島郡!C35</f>
        <v>430</v>
      </c>
      <c r="G16" s="49">
        <f>羽咋郡七尾市鹿島郡!D35</f>
        <v>0</v>
      </c>
      <c r="H16" s="40">
        <f>羽咋郡七尾市鹿島郡!G35</f>
        <v>0</v>
      </c>
      <c r="I16" s="49">
        <f>羽咋郡七尾市鹿島郡!H35</f>
        <v>0</v>
      </c>
      <c r="J16" s="40"/>
      <c r="K16" s="49"/>
      <c r="L16" s="40">
        <f>羽咋郡七尾市鹿島郡!K35</f>
        <v>0</v>
      </c>
      <c r="M16" s="49">
        <f>羽咋郡七尾市鹿島郡!L35</f>
        <v>0</v>
      </c>
      <c r="N16" s="40">
        <f t="shared" si="0"/>
        <v>14980</v>
      </c>
      <c r="O16" s="49">
        <f t="shared" si="1"/>
        <v>0</v>
      </c>
    </row>
    <row r="17" spans="1:15" s="9" customFormat="1" ht="32.25" customHeight="1">
      <c r="A17" s="43" t="s">
        <v>38</v>
      </c>
      <c r="B17" s="42">
        <f>羽咋郡七尾市鹿島郡!S49</f>
        <v>4080</v>
      </c>
      <c r="C17" s="49">
        <f>羽咋郡七尾市鹿島郡!T49</f>
        <v>0</v>
      </c>
      <c r="D17" s="41">
        <f>羽咋郡七尾市鹿島郡!AA49</f>
        <v>1150</v>
      </c>
      <c r="E17" s="50">
        <f>羽咋郡七尾市鹿島郡!AB49</f>
        <v>0</v>
      </c>
      <c r="F17" s="40">
        <f>羽咋郡七尾市鹿島郡!C49</f>
        <v>30</v>
      </c>
      <c r="G17" s="49">
        <f>羽咋郡七尾市鹿島郡!D49</f>
        <v>0</v>
      </c>
      <c r="H17" s="40"/>
      <c r="I17" s="49"/>
      <c r="J17" s="40"/>
      <c r="K17" s="49"/>
      <c r="L17" s="40">
        <f>羽咋郡七尾市鹿島郡!K49</f>
        <v>0</v>
      </c>
      <c r="M17" s="49">
        <f>羽咋郡七尾市鹿島郡!L49</f>
        <v>0</v>
      </c>
      <c r="N17" s="40">
        <f t="shared" si="0"/>
        <v>5260</v>
      </c>
      <c r="O17" s="49">
        <f t="shared" si="1"/>
        <v>0</v>
      </c>
    </row>
    <row r="18" spans="1:15" s="9" customFormat="1" ht="32.25" customHeight="1">
      <c r="A18" s="51" t="s">
        <v>37</v>
      </c>
      <c r="B18" s="42">
        <f>輪島市鳳珠郡珠洲市!S35</f>
        <v>4860</v>
      </c>
      <c r="C18" s="49">
        <f>輪島市鳳珠郡珠洲市!T35</f>
        <v>0</v>
      </c>
      <c r="D18" s="41">
        <f>輪島市鳳珠郡珠洲市!AA35</f>
        <v>2530</v>
      </c>
      <c r="E18" s="50">
        <f>輪島市鳳珠郡珠洲市!AB35</f>
        <v>0</v>
      </c>
      <c r="F18" s="40">
        <f>輪島市鳳珠郡珠洲市!C35</f>
        <v>80</v>
      </c>
      <c r="G18" s="49">
        <f>輪島市鳳珠郡珠洲市!D35</f>
        <v>0</v>
      </c>
      <c r="H18" s="40">
        <f>輪島市鳳珠郡珠洲市!G35</f>
        <v>0</v>
      </c>
      <c r="I18" s="49">
        <f>輪島市鳳珠郡珠洲市!H35</f>
        <v>0</v>
      </c>
      <c r="J18" s="40"/>
      <c r="K18" s="49"/>
      <c r="L18" s="40">
        <f>輪島市鳳珠郡珠洲市!K35</f>
        <v>0</v>
      </c>
      <c r="M18" s="49">
        <f>輪島市鳳珠郡珠洲市!L35</f>
        <v>0</v>
      </c>
      <c r="N18" s="40">
        <f t="shared" si="0"/>
        <v>7470</v>
      </c>
      <c r="O18" s="49">
        <f t="shared" si="1"/>
        <v>0</v>
      </c>
    </row>
    <row r="19" spans="1:15" s="9" customFormat="1" ht="32.25" customHeight="1">
      <c r="A19" s="43" t="s">
        <v>36</v>
      </c>
      <c r="B19" s="42">
        <f>輪島市鳳珠郡珠洲市!S49</f>
        <v>2340</v>
      </c>
      <c r="C19" s="49">
        <f>輪島市鳳珠郡珠洲市!T49</f>
        <v>0</v>
      </c>
      <c r="D19" s="41">
        <f>輪島市鳳珠郡珠洲市!AA49</f>
        <v>1000</v>
      </c>
      <c r="E19" s="50">
        <f>輪島市鳳珠郡珠洲市!AB49</f>
        <v>0</v>
      </c>
      <c r="F19" s="40">
        <f>輪島市鳳珠郡珠洲市!C49</f>
        <v>180</v>
      </c>
      <c r="G19" s="49">
        <f>輪島市鳳珠郡珠洲市!D37</f>
        <v>0</v>
      </c>
      <c r="H19" s="40"/>
      <c r="I19" s="49"/>
      <c r="J19" s="40"/>
      <c r="K19" s="49"/>
      <c r="L19" s="40">
        <f>輪島市鳳珠郡珠洲市!K49</f>
        <v>0</v>
      </c>
      <c r="M19" s="49">
        <f>輪島市鳳珠郡珠洲市!L49</f>
        <v>0</v>
      </c>
      <c r="N19" s="40">
        <f t="shared" si="0"/>
        <v>3520</v>
      </c>
      <c r="O19" s="49">
        <f t="shared" si="1"/>
        <v>0</v>
      </c>
    </row>
    <row r="20" spans="1:15" s="9" customFormat="1" ht="32.25" customHeight="1">
      <c r="A20" s="51" t="s">
        <v>35</v>
      </c>
      <c r="B20" s="42">
        <f>輪島市鳳珠郡珠洲市!S20</f>
        <v>4010</v>
      </c>
      <c r="C20" s="49">
        <f>輪島市鳳珠郡珠洲市!T20</f>
        <v>0</v>
      </c>
      <c r="D20" s="41">
        <f>輪島市鳳珠郡珠洲市!AA20</f>
        <v>1130</v>
      </c>
      <c r="E20" s="50">
        <f>輪島市鳳珠郡珠洲市!AB20</f>
        <v>0</v>
      </c>
      <c r="F20" s="40">
        <f>輪島市鳳珠郡珠洲市!C20</f>
        <v>190</v>
      </c>
      <c r="G20" s="49">
        <f>輪島市鳳珠郡珠洲市!D20</f>
        <v>0</v>
      </c>
      <c r="H20" s="40">
        <f>輪島市鳳珠郡珠洲市!G12</f>
        <v>0</v>
      </c>
      <c r="I20" s="49">
        <f>輪島市鳳珠郡珠洲市!H12</f>
        <v>0</v>
      </c>
      <c r="J20" s="40">
        <f>輪島市鳳珠郡珠洲市!G20</f>
        <v>0</v>
      </c>
      <c r="K20" s="49">
        <f>輪島市鳳珠郡珠洲市!H20</f>
        <v>0</v>
      </c>
      <c r="L20" s="40">
        <f>輪島市鳳珠郡珠洲市!K20</f>
        <v>0</v>
      </c>
      <c r="M20" s="49">
        <f>輪島市鳳珠郡珠洲市!L20</f>
        <v>0</v>
      </c>
      <c r="N20" s="40">
        <f t="shared" si="0"/>
        <v>5330</v>
      </c>
      <c r="O20" s="49">
        <f t="shared" si="1"/>
        <v>0</v>
      </c>
    </row>
    <row r="21" spans="1:15" s="9" customFormat="1" ht="32.25" customHeight="1">
      <c r="A21" s="43"/>
      <c r="B21" s="42"/>
      <c r="C21" s="46"/>
      <c r="D21" s="48"/>
      <c r="E21" s="47"/>
      <c r="F21" s="40"/>
      <c r="G21" s="46"/>
      <c r="H21" s="40"/>
      <c r="I21" s="46"/>
      <c r="J21" s="40"/>
      <c r="K21" s="45"/>
      <c r="L21" s="40"/>
      <c r="M21" s="44"/>
      <c r="N21" s="40"/>
      <c r="O21" s="39"/>
    </row>
    <row r="22" spans="1:15" s="9" customFormat="1" ht="32.25" customHeight="1">
      <c r="A22" s="43" t="s">
        <v>34</v>
      </c>
      <c r="B22" s="42">
        <f>SUM(B6:B20)</f>
        <v>241400</v>
      </c>
      <c r="C22" s="39">
        <f t="shared" ref="C22:N22" si="2">SUM(C6:C21)</f>
        <v>0</v>
      </c>
      <c r="D22" s="41">
        <f t="shared" si="2"/>
        <v>65200</v>
      </c>
      <c r="E22" s="39">
        <f t="shared" si="2"/>
        <v>0</v>
      </c>
      <c r="F22" s="40">
        <f t="shared" si="2"/>
        <v>9590</v>
      </c>
      <c r="G22" s="39">
        <f t="shared" si="2"/>
        <v>0</v>
      </c>
      <c r="H22" s="40">
        <f t="shared" si="2"/>
        <v>50</v>
      </c>
      <c r="I22" s="39">
        <f t="shared" si="2"/>
        <v>0</v>
      </c>
      <c r="J22" s="40">
        <f t="shared" si="2"/>
        <v>900</v>
      </c>
      <c r="K22" s="39">
        <f t="shared" si="2"/>
        <v>0</v>
      </c>
      <c r="L22" s="40">
        <f t="shared" si="2"/>
        <v>0</v>
      </c>
      <c r="M22" s="39">
        <f t="shared" si="2"/>
        <v>0</v>
      </c>
      <c r="N22" s="40">
        <f t="shared" si="2"/>
        <v>317140</v>
      </c>
      <c r="O22" s="39">
        <f>SUM(M22,K22,I22,G22,E22,C22)</f>
        <v>0</v>
      </c>
    </row>
    <row r="23" spans="1:15" s="9" customFormat="1" ht="20.25" customHeight="1">
      <c r="A23" s="36" t="s">
        <v>33</v>
      </c>
      <c r="B23" s="28"/>
      <c r="C23" s="29"/>
      <c r="D23" s="28"/>
      <c r="E23" s="28"/>
      <c r="F23" s="28"/>
      <c r="G23" s="28"/>
      <c r="H23" s="28"/>
      <c r="I23" s="28"/>
      <c r="J23" s="28"/>
      <c r="K23" s="28"/>
      <c r="L23" s="38"/>
      <c r="M23" s="394" t="str">
        <f>表紙!P10</f>
        <v>令和　8年 　6月</v>
      </c>
      <c r="N23" s="394"/>
      <c r="O23" s="37" t="s">
        <v>32</v>
      </c>
    </row>
    <row r="24" spans="1:15" s="9" customFormat="1" ht="24.95" customHeight="1">
      <c r="A24" s="36" t="s">
        <v>31</v>
      </c>
      <c r="B24" s="30"/>
      <c r="C24" s="35"/>
      <c r="D24" s="30"/>
      <c r="E24" s="30"/>
      <c r="F24" s="30"/>
      <c r="G24" s="30"/>
      <c r="H24" s="30"/>
      <c r="I24" s="30"/>
      <c r="J24" s="34"/>
      <c r="K24" s="34"/>
      <c r="L24" s="34"/>
      <c r="M24" s="34"/>
      <c r="N24" s="33" t="s">
        <v>26</v>
      </c>
      <c r="O24" s="32"/>
    </row>
    <row r="25" spans="1:15" s="9" customFormat="1" ht="24.95" customHeight="1">
      <c r="A25" s="31"/>
      <c r="B25" s="31"/>
      <c r="C25" s="31"/>
      <c r="D25" s="31"/>
      <c r="E25" s="31"/>
      <c r="F25" s="31"/>
      <c r="G25" s="31"/>
      <c r="H25" s="31"/>
      <c r="I25" s="31"/>
      <c r="J25" s="31"/>
      <c r="K25" s="31"/>
      <c r="L25" s="31"/>
      <c r="M25" s="31"/>
      <c r="N25" s="31"/>
      <c r="O25" s="30"/>
    </row>
    <row r="26" spans="1:15" s="9" customFormat="1" ht="24.95" customHeight="1">
      <c r="B26" s="28"/>
      <c r="C26" s="29"/>
      <c r="D26" s="28"/>
      <c r="E26" s="28"/>
      <c r="F26" s="28"/>
      <c r="G26" s="28"/>
      <c r="H26" s="28"/>
      <c r="I26" s="28"/>
      <c r="J26" s="28"/>
      <c r="K26" s="28"/>
      <c r="L26" s="28"/>
      <c r="M26" s="28"/>
      <c r="N26" s="28"/>
      <c r="O26" s="28"/>
    </row>
    <row r="27" spans="1:15" s="9" customFormat="1" ht="30" customHeight="1">
      <c r="B27" s="28"/>
      <c r="C27" s="29"/>
      <c r="D27" s="28"/>
      <c r="E27" s="28"/>
      <c r="F27" s="28"/>
      <c r="G27" s="28"/>
      <c r="H27" s="28"/>
      <c r="I27" s="28"/>
      <c r="J27" s="28"/>
      <c r="K27" s="28"/>
      <c r="L27" s="28"/>
      <c r="M27" s="28"/>
      <c r="N27" s="28"/>
      <c r="O27" s="28"/>
    </row>
    <row r="28" spans="1:15" ht="30" customHeight="1"/>
  </sheetData>
  <sheetProtection algorithmName="SHA-512" hashValue="Es8ndY0RmsIN2tc49U7H0BelsnNurNBQHd7P1AKGS5LFCOyPXD9JeyQ/7ZD3bOB6dJYJfBfCuJJDwrXZbV9kpA==" saltValue="bqNJzn+MCln1ai9gOTU2iw==" spinCount="100000" sheet="1" formatCells="0"/>
  <mergeCells count="19">
    <mergeCell ref="A3:B3"/>
    <mergeCell ref="C3:F3"/>
    <mergeCell ref="B4:C4"/>
    <mergeCell ref="A1:N1"/>
    <mergeCell ref="A2:B2"/>
    <mergeCell ref="C2:F2"/>
    <mergeCell ref="G2:H2"/>
    <mergeCell ref="I2:K2"/>
    <mergeCell ref="L2:M2"/>
    <mergeCell ref="N2:O2"/>
    <mergeCell ref="D4:E4"/>
    <mergeCell ref="F4:G4"/>
    <mergeCell ref="H4:I4"/>
    <mergeCell ref="G3:H3"/>
    <mergeCell ref="M23:N23"/>
    <mergeCell ref="I3:O3"/>
    <mergeCell ref="N4:O4"/>
    <mergeCell ref="J4:K4"/>
    <mergeCell ref="L4:M4"/>
  </mergeCells>
  <phoneticPr fontId="2"/>
  <conditionalFormatting sqref="C6:C20">
    <cfRule type="cellIs" dxfId="361" priority="7" stopIfTrue="1" operator="greaterThan">
      <formula>$B6</formula>
    </cfRule>
  </conditionalFormatting>
  <conditionalFormatting sqref="E6:E20">
    <cfRule type="cellIs" dxfId="360" priority="6" stopIfTrue="1" operator="greaterThan">
      <formula>$D6</formula>
    </cfRule>
  </conditionalFormatting>
  <conditionalFormatting sqref="G6:G20">
    <cfRule type="cellIs" dxfId="359" priority="5" stopIfTrue="1" operator="greaterThan">
      <formula>$F6</formula>
    </cfRule>
  </conditionalFormatting>
  <conditionalFormatting sqref="I6:I20">
    <cfRule type="cellIs" dxfId="358" priority="4" stopIfTrue="1" operator="greaterThan">
      <formula>$H6</formula>
    </cfRule>
  </conditionalFormatting>
  <conditionalFormatting sqref="K6:K20">
    <cfRule type="cellIs" dxfId="357" priority="3" stopIfTrue="1" operator="greaterThan">
      <formula>$J6</formula>
    </cfRule>
  </conditionalFormatting>
  <conditionalFormatting sqref="M6:M20">
    <cfRule type="cellIs" dxfId="356" priority="2" stopIfTrue="1" operator="greaterThan">
      <formula>$L6</formula>
    </cfRule>
  </conditionalFormatting>
  <conditionalFormatting sqref="O6:O20">
    <cfRule type="cellIs" dxfId="355" priority="1" stopIfTrue="1" operator="greaterThan">
      <formula>$N6</formula>
    </cfRule>
  </conditionalFormatting>
  <printOptions horizontalCentered="1" verticalCentered="1"/>
  <pageMargins left="0.23622047244094488" right="0.23622047244094488" top="0.3543307086614173" bottom="0.3543307086614173" header="0.11811023622047244" footer="0.11811023622047244"/>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4C76-A7F9-44FB-A5B8-3B8BDE019C40}">
  <sheetPr>
    <pageSetUpPr fitToPage="1"/>
  </sheetPr>
  <dimension ref="A1:AG60"/>
  <sheetViews>
    <sheetView showZeros="0" zoomScale="80" zoomScaleNormal="80" zoomScaleSheetLayoutView="70" workbookViewId="0">
      <selection activeCell="N44" sqref="N44"/>
    </sheetView>
  </sheetViews>
  <sheetFormatPr defaultColWidth="9" defaultRowHeight="13.5"/>
  <cols>
    <col min="1" max="1" width="6.625" style="57" customWidth="1"/>
    <col min="2" max="2" width="10.125" style="57" customWidth="1"/>
    <col min="3" max="4" width="7.625" style="57" customWidth="1"/>
    <col min="5" max="5" width="1.875" style="57" customWidth="1"/>
    <col min="6" max="6" width="10.125" style="57" customWidth="1"/>
    <col min="7" max="8" width="7.625" style="57" customWidth="1"/>
    <col min="9" max="9" width="1.875" style="57" customWidth="1"/>
    <col min="10" max="10" width="10.125" style="57" customWidth="1"/>
    <col min="11" max="12" width="7.625" style="57" customWidth="1"/>
    <col min="13" max="13" width="1.875" style="57" customWidth="1"/>
    <col min="14" max="14" width="10.125" style="57" customWidth="1"/>
    <col min="15" max="16" width="7.625" style="57" customWidth="1"/>
    <col min="17" max="17" width="1.875" style="57" customWidth="1"/>
    <col min="18" max="18" width="10.125" style="57" customWidth="1"/>
    <col min="19" max="20" width="7.625" style="57" customWidth="1"/>
    <col min="21" max="21" width="1.875" style="57" customWidth="1"/>
    <col min="22" max="22" width="10.125" style="57" customWidth="1"/>
    <col min="23" max="24" width="7.625" style="57" customWidth="1"/>
    <col min="25" max="25" width="1.875" style="57" customWidth="1"/>
    <col min="26" max="26" width="10.125" style="57" customWidth="1"/>
    <col min="27" max="28" width="7.625" style="57" customWidth="1"/>
    <col min="29" max="29" width="1.875" style="57" customWidth="1"/>
    <col min="30" max="16384" width="9" style="57"/>
  </cols>
  <sheetData>
    <row r="1" spans="1:32" s="62" customFormat="1" ht="28.5" customHeight="1">
      <c r="B1" s="177" t="s">
        <v>28</v>
      </c>
      <c r="C1" s="74"/>
      <c r="D1" s="176" t="s">
        <v>126</v>
      </c>
      <c r="E1" s="176"/>
      <c r="F1" s="176"/>
      <c r="G1" s="176"/>
      <c r="H1" s="74"/>
      <c r="I1" s="74"/>
      <c r="J1" s="175" t="s">
        <v>125</v>
      </c>
      <c r="W1" s="445" t="s">
        <v>124</v>
      </c>
      <c r="X1" s="445"/>
      <c r="Y1" s="441">
        <f>石川県部数集計表!O22</f>
        <v>0</v>
      </c>
      <c r="Z1" s="441"/>
      <c r="AA1" s="441"/>
      <c r="AB1" s="441"/>
      <c r="AC1" s="441"/>
    </row>
    <row r="2" spans="1:32" s="62" customFormat="1" ht="27.75" customHeight="1">
      <c r="B2" s="414" t="s">
        <v>181</v>
      </c>
      <c r="C2" s="414"/>
      <c r="D2" s="442">
        <f>石川県部数集計表!C2</f>
        <v>0</v>
      </c>
      <c r="E2" s="443"/>
      <c r="F2" s="443"/>
      <c r="G2" s="443"/>
      <c r="H2" s="443"/>
      <c r="I2" s="444"/>
      <c r="J2" s="413" t="s">
        <v>123</v>
      </c>
      <c r="K2" s="414"/>
      <c r="L2" s="416">
        <f>石川県部数集計表!I2</f>
        <v>0</v>
      </c>
      <c r="M2" s="417"/>
      <c r="N2" s="417"/>
      <c r="O2" s="417"/>
      <c r="P2" s="417"/>
      <c r="Q2" s="418"/>
      <c r="R2" s="419" t="s">
        <v>179</v>
      </c>
      <c r="S2" s="413"/>
      <c r="T2" s="414">
        <f>石川県部数集計表!N2</f>
        <v>0</v>
      </c>
      <c r="U2" s="414"/>
      <c r="V2" s="414"/>
      <c r="W2" s="414" t="s">
        <v>122</v>
      </c>
      <c r="X2" s="414"/>
      <c r="Y2" s="412">
        <f>SUM(A39,A48)</f>
        <v>0</v>
      </c>
      <c r="Z2" s="412"/>
      <c r="AA2" s="412"/>
      <c r="AB2" s="412"/>
      <c r="AC2" s="412"/>
    </row>
    <row r="3" spans="1:32" s="62" customFormat="1" ht="27.75" customHeight="1">
      <c r="B3" s="447" t="s">
        <v>262</v>
      </c>
      <c r="C3" s="448"/>
      <c r="D3" s="442">
        <f>石川県部数集計表!C3</f>
        <v>0</v>
      </c>
      <c r="E3" s="443"/>
      <c r="F3" s="443"/>
      <c r="G3" s="443"/>
      <c r="H3" s="443"/>
      <c r="I3" s="444"/>
      <c r="J3" s="413" t="s">
        <v>121</v>
      </c>
      <c r="K3" s="414"/>
      <c r="L3" s="442">
        <f>石川県部数集計表!I3</f>
        <v>0</v>
      </c>
      <c r="M3" s="443"/>
      <c r="N3" s="443"/>
      <c r="O3" s="443"/>
      <c r="P3" s="443"/>
      <c r="Q3" s="444"/>
      <c r="R3" s="419" t="s">
        <v>260</v>
      </c>
      <c r="S3" s="413"/>
      <c r="T3" s="429"/>
      <c r="U3" s="429"/>
      <c r="V3" s="429"/>
      <c r="W3" s="429"/>
      <c r="X3" s="429"/>
      <c r="Y3" s="429"/>
      <c r="Z3" s="429"/>
      <c r="AA3" s="429"/>
      <c r="AB3" s="429"/>
      <c r="AC3" s="429"/>
    </row>
    <row r="4" spans="1:32" s="62" customFormat="1" ht="6.75" customHeight="1">
      <c r="B4" s="174"/>
      <c r="C4" s="174"/>
      <c r="D4" s="173"/>
      <c r="E4" s="173"/>
    </row>
    <row r="5" spans="1:32" s="62" customFormat="1" ht="25.5" customHeight="1">
      <c r="A5" s="85"/>
      <c r="B5" s="422" t="s">
        <v>392</v>
      </c>
      <c r="C5" s="423"/>
      <c r="D5" s="423"/>
      <c r="E5" s="424"/>
      <c r="F5" s="422"/>
      <c r="G5" s="423"/>
      <c r="H5" s="423"/>
      <c r="I5" s="424"/>
      <c r="J5" s="446" t="s">
        <v>394</v>
      </c>
      <c r="K5" s="446"/>
      <c r="L5" s="446"/>
      <c r="M5" s="446"/>
      <c r="N5" s="422" t="s">
        <v>396</v>
      </c>
      <c r="O5" s="423"/>
      <c r="P5" s="423"/>
      <c r="Q5" s="423"/>
      <c r="R5" s="423"/>
      <c r="S5" s="423"/>
      <c r="T5" s="423"/>
      <c r="U5" s="424"/>
      <c r="V5" s="420" t="s">
        <v>403</v>
      </c>
      <c r="W5" s="421"/>
      <c r="X5" s="421"/>
      <c r="Y5" s="421"/>
      <c r="Z5" s="422" t="s">
        <v>393</v>
      </c>
      <c r="AA5" s="423"/>
      <c r="AB5" s="423"/>
      <c r="AC5" s="424"/>
    </row>
    <row r="6" spans="1:32" s="62" customFormat="1" ht="13.5" customHeight="1">
      <c r="A6" s="311"/>
      <c r="B6" s="315" t="s">
        <v>341</v>
      </c>
      <c r="C6" s="103" t="s">
        <v>258</v>
      </c>
      <c r="D6" s="319" t="s">
        <v>88</v>
      </c>
      <c r="E6" s="320" t="s">
        <v>87</v>
      </c>
      <c r="F6" s="103"/>
      <c r="G6" s="103"/>
      <c r="H6" s="319"/>
      <c r="I6" s="320"/>
      <c r="J6" s="103" t="s">
        <v>341</v>
      </c>
      <c r="K6" s="103" t="s">
        <v>258</v>
      </c>
      <c r="L6" s="319" t="s">
        <v>88</v>
      </c>
      <c r="M6" s="320" t="s">
        <v>87</v>
      </c>
      <c r="N6" s="103" t="s">
        <v>341</v>
      </c>
      <c r="O6" s="103" t="s">
        <v>258</v>
      </c>
      <c r="P6" s="319" t="s">
        <v>88</v>
      </c>
      <c r="Q6" s="320" t="s">
        <v>87</v>
      </c>
      <c r="R6" s="103" t="s">
        <v>341</v>
      </c>
      <c r="S6" s="103" t="s">
        <v>258</v>
      </c>
      <c r="T6" s="319" t="s">
        <v>88</v>
      </c>
      <c r="U6" s="320" t="s">
        <v>87</v>
      </c>
      <c r="V6" s="316" t="s">
        <v>341</v>
      </c>
      <c r="W6" s="103" t="s">
        <v>258</v>
      </c>
      <c r="X6" s="321" t="s">
        <v>88</v>
      </c>
      <c r="Y6" s="320" t="s">
        <v>87</v>
      </c>
      <c r="Z6" s="316" t="s">
        <v>341</v>
      </c>
      <c r="AA6" s="103" t="s">
        <v>258</v>
      </c>
      <c r="AB6" s="319" t="s">
        <v>88</v>
      </c>
      <c r="AC6" s="320" t="s">
        <v>87</v>
      </c>
    </row>
    <row r="7" spans="1:32" s="62" customFormat="1" ht="13.5" customHeight="1">
      <c r="A7" s="428" t="s">
        <v>49</v>
      </c>
      <c r="B7" s="200" t="s">
        <v>118</v>
      </c>
      <c r="C7" s="88">
        <v>400</v>
      </c>
      <c r="D7" s="99"/>
      <c r="E7" s="98"/>
      <c r="F7" s="89"/>
      <c r="G7" s="88"/>
      <c r="H7" s="99"/>
      <c r="I7" s="98"/>
      <c r="J7" s="147"/>
      <c r="K7" s="92"/>
      <c r="L7" s="91"/>
      <c r="M7" s="90"/>
      <c r="N7" s="200" t="s">
        <v>411</v>
      </c>
      <c r="O7" s="146">
        <v>7350</v>
      </c>
      <c r="P7" s="155"/>
      <c r="Q7" s="98"/>
      <c r="R7" s="200" t="s">
        <v>120</v>
      </c>
      <c r="S7" s="198" t="s">
        <v>71</v>
      </c>
      <c r="T7" s="91"/>
      <c r="U7" s="98"/>
      <c r="V7" s="200" t="s">
        <v>350</v>
      </c>
      <c r="W7" s="88">
        <v>1440</v>
      </c>
      <c r="X7" s="99"/>
      <c r="Y7" s="98"/>
      <c r="Z7" s="161"/>
      <c r="AA7" s="88"/>
      <c r="AB7" s="99"/>
      <c r="AC7" s="98"/>
      <c r="AD7" s="62" t="s">
        <v>68</v>
      </c>
    </row>
    <row r="8" spans="1:32" s="62" customFormat="1" ht="13.5" customHeight="1">
      <c r="A8" s="428"/>
      <c r="B8" s="200" t="s">
        <v>119</v>
      </c>
      <c r="C8" s="88">
        <v>30</v>
      </c>
      <c r="D8" s="99"/>
      <c r="E8" s="98"/>
      <c r="F8" s="94"/>
      <c r="G8" s="88"/>
      <c r="H8" s="99"/>
      <c r="I8" s="98"/>
      <c r="J8" s="140"/>
      <c r="K8" s="88">
        <v>0</v>
      </c>
      <c r="L8" s="99"/>
      <c r="M8" s="98"/>
      <c r="N8" s="200" t="s">
        <v>412</v>
      </c>
      <c r="O8" s="146">
        <v>3210</v>
      </c>
      <c r="P8" s="155"/>
      <c r="Q8" s="98"/>
      <c r="R8" s="200" t="s">
        <v>425</v>
      </c>
      <c r="S8" s="88">
        <v>2070</v>
      </c>
      <c r="T8" s="99"/>
      <c r="U8" s="98"/>
      <c r="V8" s="200" t="s">
        <v>351</v>
      </c>
      <c r="W8" s="88">
        <v>1160</v>
      </c>
      <c r="X8" s="99"/>
      <c r="Y8" s="98"/>
      <c r="Z8" s="161"/>
      <c r="AA8" s="88"/>
      <c r="AB8" s="99"/>
      <c r="AC8" s="98"/>
      <c r="AD8" s="62" t="s">
        <v>68</v>
      </c>
    </row>
    <row r="9" spans="1:32" s="62" customFormat="1" ht="13.5" customHeight="1">
      <c r="A9" s="428"/>
      <c r="B9" s="170" t="s">
        <v>117</v>
      </c>
      <c r="C9" s="88">
        <v>430</v>
      </c>
      <c r="D9" s="99"/>
      <c r="E9" s="98"/>
      <c r="F9" s="94"/>
      <c r="G9" s="88"/>
      <c r="H9" s="99"/>
      <c r="I9" s="98"/>
      <c r="J9" s="105"/>
      <c r="K9" s="88">
        <v>0</v>
      </c>
      <c r="L9" s="99"/>
      <c r="M9" s="98"/>
      <c r="N9" s="200" t="s">
        <v>413</v>
      </c>
      <c r="O9" s="146">
        <v>1400</v>
      </c>
      <c r="P9" s="155"/>
      <c r="Q9" s="98"/>
      <c r="R9" s="200" t="s">
        <v>423</v>
      </c>
      <c r="S9" s="166">
        <v>2360</v>
      </c>
      <c r="T9" s="99"/>
      <c r="U9" s="98"/>
      <c r="V9" s="200" t="s">
        <v>409</v>
      </c>
      <c r="W9" s="88">
        <v>1300</v>
      </c>
      <c r="X9" s="99"/>
      <c r="Y9" s="98"/>
      <c r="Z9" s="161"/>
      <c r="AA9" s="88"/>
      <c r="AB9" s="99"/>
      <c r="AC9" s="98"/>
      <c r="AD9" s="62" t="s">
        <v>68</v>
      </c>
    </row>
    <row r="10" spans="1:32" s="62" customFormat="1" ht="13.5" customHeight="1">
      <c r="A10" s="428"/>
      <c r="B10" s="200" t="s">
        <v>116</v>
      </c>
      <c r="C10" s="88">
        <v>310</v>
      </c>
      <c r="D10" s="99"/>
      <c r="E10" s="98"/>
      <c r="F10" s="94"/>
      <c r="G10" s="88"/>
      <c r="H10" s="99"/>
      <c r="I10" s="98"/>
      <c r="J10" s="97"/>
      <c r="K10" s="88">
        <v>0</v>
      </c>
      <c r="L10" s="99"/>
      <c r="M10" s="98"/>
      <c r="N10" s="200" t="s">
        <v>115</v>
      </c>
      <c r="O10" s="198" t="s">
        <v>71</v>
      </c>
      <c r="P10" s="294"/>
      <c r="Q10" s="98"/>
      <c r="R10" s="200" t="s">
        <v>424</v>
      </c>
      <c r="S10" s="88">
        <v>780</v>
      </c>
      <c r="T10" s="99"/>
      <c r="U10" s="98"/>
      <c r="V10" s="200" t="s">
        <v>352</v>
      </c>
      <c r="W10" s="198" t="s">
        <v>71</v>
      </c>
      <c r="X10" s="91"/>
      <c r="Y10" s="98"/>
      <c r="Z10" s="168"/>
      <c r="AA10" s="88"/>
      <c r="AB10" s="99"/>
      <c r="AC10" s="98"/>
      <c r="AD10" s="62" t="s">
        <v>68</v>
      </c>
    </row>
    <row r="11" spans="1:32" s="62" customFormat="1" ht="13.5" customHeight="1">
      <c r="A11" s="428"/>
      <c r="B11" s="200" t="s">
        <v>114</v>
      </c>
      <c r="C11" s="88">
        <v>350</v>
      </c>
      <c r="D11" s="99"/>
      <c r="E11" s="98"/>
      <c r="F11" s="169"/>
      <c r="G11" s="103"/>
      <c r="H11" s="149"/>
      <c r="I11" s="81"/>
      <c r="J11" s="140"/>
      <c r="K11" s="88">
        <v>0</v>
      </c>
      <c r="L11" s="99"/>
      <c r="M11" s="98"/>
      <c r="N11" s="200" t="s">
        <v>113</v>
      </c>
      <c r="O11" s="198" t="s">
        <v>71</v>
      </c>
      <c r="P11" s="294"/>
      <c r="Q11" s="98"/>
      <c r="R11" s="200" t="s">
        <v>426</v>
      </c>
      <c r="S11" s="88">
        <v>1070</v>
      </c>
      <c r="T11" s="99"/>
      <c r="U11" s="98"/>
      <c r="V11" s="200" t="s">
        <v>353</v>
      </c>
      <c r="W11" s="88">
        <v>1030</v>
      </c>
      <c r="X11" s="99"/>
      <c r="Y11" s="98"/>
      <c r="Z11" s="168"/>
      <c r="AA11" s="88"/>
      <c r="AB11" s="99"/>
      <c r="AC11" s="98"/>
      <c r="AD11" s="62" t="s">
        <v>68</v>
      </c>
    </row>
    <row r="12" spans="1:32" s="62" customFormat="1" ht="13.5" customHeight="1">
      <c r="A12" s="428"/>
      <c r="B12" s="200" t="s">
        <v>112</v>
      </c>
      <c r="C12" s="88">
        <v>320</v>
      </c>
      <c r="D12" s="99"/>
      <c r="E12" s="98"/>
      <c r="F12" s="89"/>
      <c r="G12" s="88"/>
      <c r="H12" s="124"/>
      <c r="I12" s="167"/>
      <c r="J12" s="140"/>
      <c r="K12" s="88">
        <v>0</v>
      </c>
      <c r="L12" s="99"/>
      <c r="M12" s="98"/>
      <c r="N12" s="200" t="s">
        <v>111</v>
      </c>
      <c r="O12" s="198" t="s">
        <v>71</v>
      </c>
      <c r="P12" s="348"/>
      <c r="Q12" s="98"/>
      <c r="R12" s="200" t="s">
        <v>427</v>
      </c>
      <c r="S12" s="88">
        <v>1470</v>
      </c>
      <c r="T12" s="99"/>
      <c r="U12" s="98"/>
      <c r="V12" s="200" t="s">
        <v>407</v>
      </c>
      <c r="W12" s="88">
        <v>2020</v>
      </c>
      <c r="X12" s="99"/>
      <c r="Y12" s="98"/>
      <c r="Z12" s="165"/>
      <c r="AA12" s="88"/>
      <c r="AB12" s="99"/>
      <c r="AC12" s="98"/>
      <c r="AD12" s="62" t="s">
        <v>68</v>
      </c>
    </row>
    <row r="13" spans="1:32" s="62" customFormat="1" ht="13.5" customHeight="1">
      <c r="A13" s="428"/>
      <c r="B13" s="200" t="s">
        <v>110</v>
      </c>
      <c r="C13" s="88">
        <v>370</v>
      </c>
      <c r="D13" s="99"/>
      <c r="E13" s="98"/>
      <c r="F13" s="430" t="s">
        <v>394</v>
      </c>
      <c r="G13" s="431"/>
      <c r="H13" s="431"/>
      <c r="I13" s="432"/>
      <c r="J13" s="140"/>
      <c r="K13" s="88">
        <v>0</v>
      </c>
      <c r="L13" s="99"/>
      <c r="M13" s="98"/>
      <c r="N13" s="200" t="s">
        <v>109</v>
      </c>
      <c r="O13" s="146">
        <v>7570</v>
      </c>
      <c r="P13" s="155"/>
      <c r="Q13" s="98"/>
      <c r="R13" s="200" t="s">
        <v>428</v>
      </c>
      <c r="S13" s="88">
        <v>1850</v>
      </c>
      <c r="T13" s="99"/>
      <c r="U13" s="98"/>
      <c r="V13" s="200" t="s">
        <v>354</v>
      </c>
      <c r="W13" s="88">
        <v>730</v>
      </c>
      <c r="X13" s="99"/>
      <c r="Y13" s="98"/>
      <c r="Z13" s="161"/>
      <c r="AA13" s="88"/>
      <c r="AB13" s="99"/>
      <c r="AC13" s="98"/>
      <c r="AD13" s="62" t="s">
        <v>68</v>
      </c>
    </row>
    <row r="14" spans="1:32" s="62" customFormat="1" ht="13.5" customHeight="1">
      <c r="A14" s="428"/>
      <c r="B14" s="200" t="s">
        <v>79</v>
      </c>
      <c r="C14" s="88">
        <v>450</v>
      </c>
      <c r="D14" s="99"/>
      <c r="E14" s="98"/>
      <c r="F14" s="433"/>
      <c r="G14" s="434"/>
      <c r="H14" s="434"/>
      <c r="I14" s="435"/>
      <c r="J14" s="94"/>
      <c r="K14" s="88">
        <v>0</v>
      </c>
      <c r="L14" s="99"/>
      <c r="M14" s="98"/>
      <c r="N14" s="200" t="s">
        <v>414</v>
      </c>
      <c r="O14" s="166">
        <v>4050</v>
      </c>
      <c r="P14" s="155"/>
      <c r="Q14" s="98"/>
      <c r="R14" s="200" t="s">
        <v>108</v>
      </c>
      <c r="S14" s="198" t="s">
        <v>71</v>
      </c>
      <c r="T14" s="91"/>
      <c r="U14" s="98"/>
      <c r="V14" s="200" t="s">
        <v>355</v>
      </c>
      <c r="W14" s="88">
        <v>850</v>
      </c>
      <c r="X14" s="99"/>
      <c r="Y14" s="98"/>
      <c r="Z14" s="161"/>
      <c r="AA14" s="88"/>
      <c r="AB14" s="99"/>
      <c r="AC14" s="98"/>
      <c r="AD14" s="62" t="s">
        <v>68</v>
      </c>
    </row>
    <row r="15" spans="1:32" s="62" customFormat="1" ht="13.5" customHeight="1">
      <c r="A15" s="428"/>
      <c r="B15" s="200" t="s">
        <v>80</v>
      </c>
      <c r="C15" s="88">
        <v>420</v>
      </c>
      <c r="D15" s="99"/>
      <c r="E15" s="98"/>
      <c r="F15" s="103" t="s">
        <v>341</v>
      </c>
      <c r="G15" s="103" t="s">
        <v>342</v>
      </c>
      <c r="H15" s="319"/>
      <c r="I15" s="320"/>
      <c r="J15" s="94"/>
      <c r="K15" s="127">
        <v>0</v>
      </c>
      <c r="L15" s="99"/>
      <c r="M15" s="98"/>
      <c r="N15" s="200" t="s">
        <v>605</v>
      </c>
      <c r="O15" s="146">
        <v>3100</v>
      </c>
      <c r="P15" s="155"/>
      <c r="Q15" s="98"/>
      <c r="R15" s="200" t="s">
        <v>429</v>
      </c>
      <c r="S15" s="88">
        <v>1840</v>
      </c>
      <c r="T15" s="99"/>
      <c r="U15" s="98"/>
      <c r="V15" s="200" t="s">
        <v>356</v>
      </c>
      <c r="W15" s="88">
        <v>1300</v>
      </c>
      <c r="X15" s="99"/>
      <c r="Y15" s="98"/>
      <c r="Z15" s="161"/>
      <c r="AA15" s="88"/>
      <c r="AB15" s="99"/>
      <c r="AC15" s="98"/>
      <c r="AD15" s="62" t="s">
        <v>68</v>
      </c>
    </row>
    <row r="16" spans="1:32" s="62" customFormat="1" ht="13.5" customHeight="1">
      <c r="A16" s="428"/>
      <c r="B16" s="200" t="s">
        <v>107</v>
      </c>
      <c r="C16" s="88">
        <v>190</v>
      </c>
      <c r="D16" s="99"/>
      <c r="E16" s="98"/>
      <c r="F16" s="200" t="s">
        <v>106</v>
      </c>
      <c r="G16" s="198" t="s">
        <v>71</v>
      </c>
      <c r="H16" s="91"/>
      <c r="I16" s="98"/>
      <c r="J16" s="94"/>
      <c r="K16" s="88">
        <v>0</v>
      </c>
      <c r="L16" s="99"/>
      <c r="M16" s="98"/>
      <c r="N16" s="200" t="s">
        <v>105</v>
      </c>
      <c r="O16" s="198" t="s">
        <v>71</v>
      </c>
      <c r="P16" s="348"/>
      <c r="Q16" s="98"/>
      <c r="R16" s="200" t="s">
        <v>430</v>
      </c>
      <c r="S16" s="88">
        <v>3200</v>
      </c>
      <c r="T16" s="99"/>
      <c r="U16" s="98"/>
      <c r="V16" s="200" t="s">
        <v>357</v>
      </c>
      <c r="W16" s="88">
        <v>1220</v>
      </c>
      <c r="X16" s="99"/>
      <c r="Y16" s="98"/>
      <c r="Z16" s="110"/>
      <c r="AA16" s="88"/>
      <c r="AB16" s="99"/>
      <c r="AC16" s="98"/>
      <c r="AD16" s="62" t="s">
        <v>68</v>
      </c>
      <c r="AE16" s="119"/>
      <c r="AF16" s="74"/>
    </row>
    <row r="17" spans="1:32" s="62" customFormat="1" ht="13.5" customHeight="1">
      <c r="A17" s="428"/>
      <c r="B17" s="200" t="s">
        <v>104</v>
      </c>
      <c r="C17" s="198" t="s">
        <v>71</v>
      </c>
      <c r="D17" s="153"/>
      <c r="E17" s="98"/>
      <c r="F17" s="200" t="s">
        <v>103</v>
      </c>
      <c r="G17" s="198" t="s">
        <v>71</v>
      </c>
      <c r="H17" s="91"/>
      <c r="I17" s="98"/>
      <c r="J17" s="140"/>
      <c r="K17" s="88">
        <v>0</v>
      </c>
      <c r="L17" s="99"/>
      <c r="M17" s="98"/>
      <c r="N17" s="200" t="s">
        <v>102</v>
      </c>
      <c r="O17" s="198" t="s">
        <v>71</v>
      </c>
      <c r="P17" s="348"/>
      <c r="Q17" s="98"/>
      <c r="R17" s="200" t="s">
        <v>431</v>
      </c>
      <c r="S17" s="88">
        <v>1650</v>
      </c>
      <c r="T17" s="99"/>
      <c r="U17" s="98"/>
      <c r="V17" s="200" t="s">
        <v>358</v>
      </c>
      <c r="W17" s="198" t="s">
        <v>71</v>
      </c>
      <c r="X17" s="91"/>
      <c r="Y17" s="98"/>
      <c r="Z17" s="161"/>
      <c r="AA17" s="88"/>
      <c r="AB17" s="99"/>
      <c r="AC17" s="98"/>
      <c r="AD17" s="62" t="s">
        <v>68</v>
      </c>
      <c r="AE17" s="160"/>
      <c r="AF17" s="74"/>
    </row>
    <row r="18" spans="1:32" s="62" customFormat="1" ht="13.5" customHeight="1">
      <c r="A18" s="428"/>
      <c r="B18" s="200" t="s">
        <v>101</v>
      </c>
      <c r="C18" s="88">
        <v>380</v>
      </c>
      <c r="D18" s="99"/>
      <c r="E18" s="98"/>
      <c r="F18" s="93"/>
      <c r="G18" s="92"/>
      <c r="H18" s="91"/>
      <c r="I18" s="90"/>
      <c r="J18" s="94"/>
      <c r="K18" s="88">
        <v>0</v>
      </c>
      <c r="L18" s="99"/>
      <c r="M18" s="98"/>
      <c r="N18" s="200" t="s">
        <v>100</v>
      </c>
      <c r="O18" s="146">
        <v>3910</v>
      </c>
      <c r="P18" s="155"/>
      <c r="Q18" s="98"/>
      <c r="R18" s="200" t="s">
        <v>432</v>
      </c>
      <c r="S18" s="88">
        <v>1590</v>
      </c>
      <c r="T18" s="99"/>
      <c r="U18" s="98"/>
      <c r="V18" s="200" t="s">
        <v>408</v>
      </c>
      <c r="W18" s="88">
        <v>2530</v>
      </c>
      <c r="X18" s="99"/>
      <c r="Y18" s="98"/>
      <c r="Z18" s="161"/>
      <c r="AA18" s="88"/>
      <c r="AB18" s="99"/>
      <c r="AC18" s="98"/>
      <c r="AD18" s="62" t="s">
        <v>68</v>
      </c>
      <c r="AE18" s="160"/>
      <c r="AF18" s="74"/>
    </row>
    <row r="19" spans="1:32" s="62" customFormat="1" ht="13.5" customHeight="1">
      <c r="A19" s="428"/>
      <c r="B19" s="200" t="s">
        <v>89</v>
      </c>
      <c r="C19" s="88">
        <v>460</v>
      </c>
      <c r="D19" s="99"/>
      <c r="E19" s="98"/>
      <c r="F19" s="331"/>
      <c r="G19" s="105"/>
      <c r="H19" s="163"/>
      <c r="I19" s="90"/>
      <c r="J19" s="140"/>
      <c r="K19" s="88">
        <v>0</v>
      </c>
      <c r="L19" s="99"/>
      <c r="M19" s="98"/>
      <c r="N19" s="200" t="s">
        <v>99</v>
      </c>
      <c r="O19" s="198" t="s">
        <v>71</v>
      </c>
      <c r="P19" s="295"/>
      <c r="Q19" s="98"/>
      <c r="R19" s="200" t="s">
        <v>433</v>
      </c>
      <c r="S19" s="88">
        <v>9320</v>
      </c>
      <c r="T19" s="99"/>
      <c r="U19" s="98"/>
      <c r="V19" s="200" t="s">
        <v>98</v>
      </c>
      <c r="W19" s="88">
        <v>1060</v>
      </c>
      <c r="X19" s="99"/>
      <c r="Y19" s="98"/>
      <c r="Z19" s="161"/>
      <c r="AA19" s="88"/>
      <c r="AB19" s="99"/>
      <c r="AC19" s="98"/>
      <c r="AD19" s="62" t="s">
        <v>68</v>
      </c>
      <c r="AE19" s="119"/>
      <c r="AF19" s="74"/>
    </row>
    <row r="20" spans="1:32" s="62" customFormat="1" ht="13.5" customHeight="1">
      <c r="A20" s="428"/>
      <c r="B20" s="200" t="s">
        <v>97</v>
      </c>
      <c r="C20" s="88">
        <v>10</v>
      </c>
      <c r="D20" s="99"/>
      <c r="E20" s="98"/>
      <c r="F20" s="331"/>
      <c r="G20" s="102"/>
      <c r="H20" s="99"/>
      <c r="I20" s="98"/>
      <c r="J20" s="140"/>
      <c r="K20" s="88">
        <v>0</v>
      </c>
      <c r="L20" s="99"/>
      <c r="M20" s="98"/>
      <c r="N20" s="200" t="s">
        <v>415</v>
      </c>
      <c r="O20" s="146">
        <v>3770</v>
      </c>
      <c r="P20" s="155"/>
      <c r="Q20" s="98"/>
      <c r="R20" s="200" t="s">
        <v>96</v>
      </c>
      <c r="S20" s="198" t="s">
        <v>71</v>
      </c>
      <c r="T20" s="162"/>
      <c r="U20" s="81"/>
      <c r="V20" s="200" t="s">
        <v>95</v>
      </c>
      <c r="W20" s="198" t="s">
        <v>71</v>
      </c>
      <c r="X20" s="91"/>
      <c r="Y20" s="98"/>
      <c r="Z20" s="161"/>
      <c r="AA20" s="88"/>
      <c r="AB20" s="99"/>
      <c r="AC20" s="98"/>
      <c r="AD20" s="62" t="s">
        <v>68</v>
      </c>
      <c r="AE20" s="160"/>
      <c r="AF20" s="74"/>
    </row>
    <row r="21" spans="1:32" s="62" customFormat="1" ht="13.5" customHeight="1">
      <c r="A21" s="428"/>
      <c r="B21" s="200" t="s">
        <v>401</v>
      </c>
      <c r="C21" s="88">
        <v>230</v>
      </c>
      <c r="D21" s="99"/>
      <c r="E21" s="98"/>
      <c r="F21" s="102"/>
      <c r="G21" s="105"/>
      <c r="H21" s="99"/>
      <c r="I21" s="98"/>
      <c r="J21" s="140"/>
      <c r="K21" s="88">
        <v>0</v>
      </c>
      <c r="L21" s="99"/>
      <c r="M21" s="98"/>
      <c r="N21" s="200" t="s">
        <v>94</v>
      </c>
      <c r="O21" s="146">
        <v>2840</v>
      </c>
      <c r="P21" s="155"/>
      <c r="Q21" s="98"/>
      <c r="R21" s="200" t="s">
        <v>434</v>
      </c>
      <c r="S21" s="88">
        <v>2540</v>
      </c>
      <c r="T21" s="99"/>
      <c r="U21" s="98"/>
      <c r="V21" s="200" t="s">
        <v>359</v>
      </c>
      <c r="W21" s="198" t="s">
        <v>71</v>
      </c>
      <c r="X21" s="91"/>
      <c r="Y21" s="98"/>
      <c r="Z21" s="105"/>
      <c r="AA21" s="88"/>
      <c r="AB21" s="99"/>
      <c r="AC21" s="98"/>
      <c r="AD21" s="62" t="s">
        <v>68</v>
      </c>
      <c r="AE21" s="119"/>
      <c r="AF21" s="74"/>
    </row>
    <row r="22" spans="1:32" s="62" customFormat="1" ht="13.5" customHeight="1">
      <c r="A22" s="428"/>
      <c r="B22" s="330" t="s">
        <v>575</v>
      </c>
      <c r="C22" s="88"/>
      <c r="D22" s="87"/>
      <c r="E22" s="81"/>
      <c r="F22" s="102"/>
      <c r="G22" s="88"/>
      <c r="H22" s="99"/>
      <c r="I22" s="98"/>
      <c r="J22" s="140"/>
      <c r="K22" s="88">
        <v>0</v>
      </c>
      <c r="L22" s="99"/>
      <c r="M22" s="98"/>
      <c r="N22" s="200" t="s">
        <v>93</v>
      </c>
      <c r="O22" s="146">
        <v>570</v>
      </c>
      <c r="P22" s="155"/>
      <c r="Q22" s="98"/>
      <c r="R22" s="200" t="s">
        <v>606</v>
      </c>
      <c r="S22" s="88">
        <v>420</v>
      </c>
      <c r="T22" s="99"/>
      <c r="U22" s="98"/>
      <c r="V22" s="200" t="s">
        <v>360</v>
      </c>
      <c r="W22" s="88">
        <v>800</v>
      </c>
      <c r="X22" s="99"/>
      <c r="Y22" s="98"/>
      <c r="Z22" s="97"/>
      <c r="AA22" s="88"/>
      <c r="AB22" s="99"/>
      <c r="AC22" s="98"/>
      <c r="AD22" s="62" t="s">
        <v>68</v>
      </c>
      <c r="AE22" s="119"/>
      <c r="AF22" s="74"/>
    </row>
    <row r="23" spans="1:32" s="62" customFormat="1" ht="13.5" customHeight="1">
      <c r="A23" s="428"/>
      <c r="B23" s="100" t="s">
        <v>66</v>
      </c>
      <c r="C23" s="88">
        <f>SUM(C7:C21)</f>
        <v>4350</v>
      </c>
      <c r="D23" s="124">
        <f>SUM(D7:D21)</f>
        <v>0</v>
      </c>
      <c r="E23" s="81"/>
      <c r="F23" s="105"/>
      <c r="G23" s="88"/>
      <c r="H23" s="99"/>
      <c r="I23" s="98"/>
      <c r="J23" s="140"/>
      <c r="K23" s="88">
        <v>0</v>
      </c>
      <c r="L23" s="99"/>
      <c r="M23" s="98"/>
      <c r="N23" s="200" t="s">
        <v>92</v>
      </c>
      <c r="O23" s="198" t="s">
        <v>71</v>
      </c>
      <c r="P23" s="348"/>
      <c r="Q23" s="98"/>
      <c r="R23" s="200" t="s">
        <v>435</v>
      </c>
      <c r="S23" s="88">
        <v>1120</v>
      </c>
      <c r="T23" s="99"/>
      <c r="U23" s="98"/>
      <c r="V23" s="200" t="s">
        <v>556</v>
      </c>
      <c r="W23" s="88">
        <v>1180</v>
      </c>
      <c r="X23" s="99"/>
      <c r="Y23" s="98"/>
      <c r="Z23" s="148"/>
      <c r="AA23" s="88"/>
      <c r="AB23" s="99"/>
      <c r="AC23" s="98"/>
      <c r="AD23" s="62" t="s">
        <v>68</v>
      </c>
      <c r="AE23" s="119"/>
      <c r="AF23" s="74"/>
    </row>
    <row r="24" spans="1:32" s="62" customFormat="1" ht="13.5" customHeight="1">
      <c r="A24" s="428"/>
      <c r="B24" s="430" t="s">
        <v>395</v>
      </c>
      <c r="C24" s="431"/>
      <c r="D24" s="431"/>
      <c r="E24" s="432"/>
      <c r="F24" s="97"/>
      <c r="G24" s="88"/>
      <c r="H24" s="99"/>
      <c r="I24" s="98"/>
      <c r="J24" s="140"/>
      <c r="K24" s="88">
        <v>0</v>
      </c>
      <c r="L24" s="99"/>
      <c r="M24" s="98"/>
      <c r="N24" s="200" t="s">
        <v>91</v>
      </c>
      <c r="O24" s="198" t="s">
        <v>71</v>
      </c>
      <c r="P24" s="296"/>
      <c r="Q24" s="98"/>
      <c r="R24" s="200" t="s">
        <v>436</v>
      </c>
      <c r="S24" s="88">
        <v>1480</v>
      </c>
      <c r="T24" s="99"/>
      <c r="U24" s="98"/>
      <c r="V24" s="200" t="s">
        <v>361</v>
      </c>
      <c r="W24" s="198" t="s">
        <v>71</v>
      </c>
      <c r="X24" s="91"/>
      <c r="Y24" s="98"/>
      <c r="Z24" s="148"/>
      <c r="AA24" s="88"/>
      <c r="AB24" s="99"/>
      <c r="AC24" s="98"/>
      <c r="AD24" s="62" t="s">
        <v>68</v>
      </c>
      <c r="AE24" s="117"/>
      <c r="AF24" s="74"/>
    </row>
    <row r="25" spans="1:32" s="62" customFormat="1" ht="13.5" customHeight="1">
      <c r="A25" s="428"/>
      <c r="B25" s="433"/>
      <c r="C25" s="434"/>
      <c r="D25" s="434"/>
      <c r="E25" s="435"/>
      <c r="F25" s="105"/>
      <c r="G25" s="88"/>
      <c r="H25" s="99"/>
      <c r="I25" s="98"/>
      <c r="J25" s="140"/>
      <c r="K25" s="88">
        <v>0</v>
      </c>
      <c r="L25" s="99"/>
      <c r="M25" s="98"/>
      <c r="N25" s="200" t="s">
        <v>90</v>
      </c>
      <c r="O25" s="198" t="s">
        <v>71</v>
      </c>
      <c r="P25" s="348"/>
      <c r="Q25" s="98"/>
      <c r="R25" s="200" t="s">
        <v>437</v>
      </c>
      <c r="S25" s="88">
        <v>1890</v>
      </c>
      <c r="T25" s="99"/>
      <c r="U25" s="98"/>
      <c r="V25" s="200" t="s">
        <v>362</v>
      </c>
      <c r="W25" s="88">
        <v>1000</v>
      </c>
      <c r="X25" s="99"/>
      <c r="Y25" s="98"/>
      <c r="Z25" s="159"/>
      <c r="AA25" s="88"/>
      <c r="AB25" s="99"/>
      <c r="AC25" s="98"/>
      <c r="AD25" s="62" t="s">
        <v>68</v>
      </c>
      <c r="AE25" s="119"/>
      <c r="AF25" s="74"/>
    </row>
    <row r="26" spans="1:32" s="62" customFormat="1" ht="13.5" customHeight="1">
      <c r="A26" s="428"/>
      <c r="B26" s="103" t="s">
        <v>341</v>
      </c>
      <c r="C26" s="103" t="s">
        <v>342</v>
      </c>
      <c r="D26" s="319" t="s">
        <v>88</v>
      </c>
      <c r="E26" s="320" t="s">
        <v>87</v>
      </c>
      <c r="F26" s="102"/>
      <c r="G26" s="88"/>
      <c r="H26" s="99"/>
      <c r="I26" s="98"/>
      <c r="J26" s="131"/>
      <c r="K26" s="88">
        <v>0</v>
      </c>
      <c r="L26" s="99"/>
      <c r="M26" s="98"/>
      <c r="N26" s="336" t="s">
        <v>416</v>
      </c>
      <c r="O26" s="146">
        <v>2860</v>
      </c>
      <c r="P26" s="155"/>
      <c r="Q26" s="98"/>
      <c r="R26" s="200" t="s">
        <v>438</v>
      </c>
      <c r="S26" s="88">
        <v>2010</v>
      </c>
      <c r="T26" s="99"/>
      <c r="U26" s="98"/>
      <c r="V26" s="200" t="s">
        <v>406</v>
      </c>
      <c r="W26" s="88">
        <v>810</v>
      </c>
      <c r="X26" s="99"/>
      <c r="Y26" s="98"/>
      <c r="Z26" s="157"/>
      <c r="AA26" s="88"/>
      <c r="AB26" s="99"/>
      <c r="AC26" s="98"/>
      <c r="AD26" s="62" t="s">
        <v>68</v>
      </c>
    </row>
    <row r="27" spans="1:32" s="62" customFormat="1" ht="13.5" customHeight="1">
      <c r="A27" s="428"/>
      <c r="B27" s="200" t="s">
        <v>86</v>
      </c>
      <c r="C27" s="88">
        <v>380</v>
      </c>
      <c r="D27" s="99"/>
      <c r="E27" s="98"/>
      <c r="F27" s="105"/>
      <c r="G27" s="146"/>
      <c r="H27" s="99"/>
      <c r="I27" s="98"/>
      <c r="J27" s="131"/>
      <c r="K27" s="156"/>
      <c r="L27" s="91"/>
      <c r="M27" s="90"/>
      <c r="N27" s="200" t="s">
        <v>417</v>
      </c>
      <c r="O27" s="146">
        <v>930</v>
      </c>
      <c r="P27" s="155"/>
      <c r="Q27" s="98"/>
      <c r="R27" s="200" t="s">
        <v>439</v>
      </c>
      <c r="S27" s="88">
        <v>890</v>
      </c>
      <c r="T27" s="99"/>
      <c r="U27" s="98"/>
      <c r="V27" s="200" t="s">
        <v>363</v>
      </c>
      <c r="W27" s="88">
        <v>740</v>
      </c>
      <c r="X27" s="99"/>
      <c r="Y27" s="98"/>
      <c r="Z27" s="148"/>
      <c r="AA27" s="88"/>
      <c r="AB27" s="99"/>
      <c r="AC27" s="98"/>
      <c r="AD27" s="62" t="s">
        <v>68</v>
      </c>
    </row>
    <row r="28" spans="1:32" s="62" customFormat="1" ht="13.5" customHeight="1">
      <c r="A28" s="428"/>
      <c r="B28" s="200" t="s">
        <v>85</v>
      </c>
      <c r="C28" s="88">
        <v>220</v>
      </c>
      <c r="D28" s="99"/>
      <c r="E28" s="98"/>
      <c r="F28" s="140"/>
      <c r="G28" s="88">
        <v>0</v>
      </c>
      <c r="H28" s="99"/>
      <c r="I28" s="98"/>
      <c r="J28" s="107"/>
      <c r="K28" s="92"/>
      <c r="L28" s="91"/>
      <c r="M28" s="90"/>
      <c r="N28" s="200" t="s">
        <v>418</v>
      </c>
      <c r="O28" s="198" t="s">
        <v>71</v>
      </c>
      <c r="P28" s="348"/>
      <c r="Q28" s="98"/>
      <c r="R28" s="200" t="s">
        <v>440</v>
      </c>
      <c r="S28" s="88">
        <v>1970</v>
      </c>
      <c r="T28" s="99"/>
      <c r="U28" s="98"/>
      <c r="V28" s="200" t="s">
        <v>364</v>
      </c>
      <c r="W28" s="88">
        <v>2750</v>
      </c>
      <c r="X28" s="99"/>
      <c r="Y28" s="98"/>
      <c r="Z28" s="148"/>
      <c r="AA28" s="88"/>
      <c r="AB28" s="99"/>
      <c r="AC28" s="98"/>
      <c r="AD28" s="62" t="s">
        <v>68</v>
      </c>
    </row>
    <row r="29" spans="1:32" s="62" customFormat="1" ht="13.5" customHeight="1">
      <c r="A29" s="428"/>
      <c r="B29" s="200" t="s">
        <v>84</v>
      </c>
      <c r="C29" s="198" t="s">
        <v>71</v>
      </c>
      <c r="D29" s="153"/>
      <c r="E29" s="90"/>
      <c r="F29" s="140"/>
      <c r="G29" s="88">
        <v>0</v>
      </c>
      <c r="H29" s="99"/>
      <c r="I29" s="98"/>
      <c r="J29" s="152"/>
      <c r="K29" s="150"/>
      <c r="L29" s="151"/>
      <c r="M29" s="90"/>
      <c r="N29" s="200" t="s">
        <v>83</v>
      </c>
      <c r="O29" s="88">
        <v>2270</v>
      </c>
      <c r="P29" s="99"/>
      <c r="Q29" s="98"/>
      <c r="R29" s="200" t="s">
        <v>82</v>
      </c>
      <c r="S29" s="198" t="s">
        <v>71</v>
      </c>
      <c r="T29" s="91"/>
      <c r="U29" s="98"/>
      <c r="V29" s="200" t="s">
        <v>365</v>
      </c>
      <c r="W29" s="88">
        <v>980</v>
      </c>
      <c r="X29" s="99"/>
      <c r="Y29" s="98"/>
      <c r="Z29" s="148"/>
      <c r="AA29" s="144">
        <v>0</v>
      </c>
      <c r="AB29" s="87"/>
      <c r="AC29" s="81"/>
      <c r="AD29" s="62" t="s">
        <v>68</v>
      </c>
    </row>
    <row r="30" spans="1:32" s="62" customFormat="1" ht="13.5" customHeight="1">
      <c r="A30" s="428"/>
      <c r="B30" s="200" t="s">
        <v>81</v>
      </c>
      <c r="C30" s="88">
        <v>300</v>
      </c>
      <c r="D30" s="99"/>
      <c r="E30" s="98"/>
      <c r="F30" s="140"/>
      <c r="G30" s="88">
        <v>0</v>
      </c>
      <c r="H30" s="99"/>
      <c r="I30" s="98"/>
      <c r="J30" s="105"/>
      <c r="K30" s="150"/>
      <c r="L30" s="151"/>
      <c r="M30" s="90"/>
      <c r="N30" s="200" t="s">
        <v>419</v>
      </c>
      <c r="O30" s="88">
        <v>2560</v>
      </c>
      <c r="P30" s="99"/>
      <c r="Q30" s="98"/>
      <c r="R30" s="200" t="s">
        <v>441</v>
      </c>
      <c r="S30" s="88">
        <v>2800</v>
      </c>
      <c r="T30" s="99"/>
      <c r="U30" s="98"/>
      <c r="V30" s="200" t="s">
        <v>554</v>
      </c>
      <c r="W30" s="88">
        <v>710</v>
      </c>
      <c r="X30" s="99"/>
      <c r="Y30" s="98"/>
      <c r="Z30" s="105"/>
      <c r="AA30" s="144"/>
      <c r="AB30" s="87"/>
      <c r="AC30" s="81"/>
      <c r="AD30" s="62" t="s">
        <v>68</v>
      </c>
    </row>
    <row r="31" spans="1:32" s="62" customFormat="1" ht="13.5" customHeight="1">
      <c r="A31" s="428"/>
      <c r="B31" s="200" t="s">
        <v>80</v>
      </c>
      <c r="C31" s="198" t="s">
        <v>71</v>
      </c>
      <c r="D31" s="91"/>
      <c r="E31" s="90"/>
      <c r="F31" s="140"/>
      <c r="G31" s="88">
        <v>0</v>
      </c>
      <c r="H31" s="99"/>
      <c r="I31" s="145"/>
      <c r="J31" s="329"/>
      <c r="K31" s="198"/>
      <c r="L31" s="99"/>
      <c r="M31" s="90"/>
      <c r="N31" s="200" t="s">
        <v>79</v>
      </c>
      <c r="O31" s="198" t="s">
        <v>71</v>
      </c>
      <c r="P31" s="149"/>
      <c r="Q31" s="98"/>
      <c r="R31" s="200" t="s">
        <v>78</v>
      </c>
      <c r="S31" s="198" t="s">
        <v>71</v>
      </c>
      <c r="T31" s="91"/>
      <c r="U31" s="98"/>
      <c r="V31" s="200" t="s">
        <v>366</v>
      </c>
      <c r="W31" s="88">
        <v>640</v>
      </c>
      <c r="X31" s="99"/>
      <c r="Y31" s="98"/>
      <c r="Z31" s="97"/>
      <c r="AA31" s="144"/>
      <c r="AB31" s="87"/>
      <c r="AC31" s="81"/>
      <c r="AD31" s="62" t="s">
        <v>68</v>
      </c>
    </row>
    <row r="32" spans="1:32" s="62" customFormat="1" ht="13.5" customHeight="1">
      <c r="A32" s="428"/>
      <c r="B32" s="147"/>
      <c r="C32" s="92"/>
      <c r="D32" s="91"/>
      <c r="E32" s="90"/>
      <c r="F32" s="140"/>
      <c r="G32" s="146">
        <v>0</v>
      </c>
      <c r="H32" s="99"/>
      <c r="I32" s="145"/>
      <c r="J32" s="329"/>
      <c r="K32" s="198"/>
      <c r="L32" s="99"/>
      <c r="M32" s="90"/>
      <c r="N32" s="200" t="s">
        <v>420</v>
      </c>
      <c r="O32" s="88">
        <v>2720</v>
      </c>
      <c r="P32" s="99"/>
      <c r="Q32" s="98"/>
      <c r="R32" s="200" t="s">
        <v>442</v>
      </c>
      <c r="S32" s="88">
        <v>4480</v>
      </c>
      <c r="T32" s="99"/>
      <c r="U32" s="98"/>
      <c r="V32" s="200" t="s">
        <v>77</v>
      </c>
      <c r="W32" s="198" t="s">
        <v>71</v>
      </c>
      <c r="X32" s="91"/>
      <c r="Y32" s="98"/>
      <c r="Z32" s="293"/>
      <c r="AA32" s="144"/>
      <c r="AB32" s="87"/>
      <c r="AC32" s="81"/>
      <c r="AD32" s="62" t="s">
        <v>68</v>
      </c>
    </row>
    <row r="33" spans="1:33" s="62" customFormat="1" ht="13.5" customHeight="1">
      <c r="A33" s="428"/>
      <c r="B33" s="94"/>
      <c r="C33" s="88">
        <v>0</v>
      </c>
      <c r="D33" s="99"/>
      <c r="E33" s="98"/>
      <c r="F33" s="140"/>
      <c r="G33" s="88">
        <v>0</v>
      </c>
      <c r="H33" s="99"/>
      <c r="I33" s="143"/>
      <c r="J33" s="329"/>
      <c r="K33" s="198"/>
      <c r="L33" s="91"/>
      <c r="M33" s="90"/>
      <c r="N33" s="200" t="s">
        <v>421</v>
      </c>
      <c r="O33" s="88">
        <v>1640</v>
      </c>
      <c r="P33" s="99"/>
      <c r="Q33" s="98"/>
      <c r="R33" s="200" t="s">
        <v>443</v>
      </c>
      <c r="S33" s="88">
        <v>1190</v>
      </c>
      <c r="T33" s="99"/>
      <c r="U33" s="98"/>
      <c r="V33" s="330" t="s">
        <v>580</v>
      </c>
      <c r="W33" s="92"/>
      <c r="X33" s="91"/>
      <c r="Y33" s="90"/>
      <c r="Z33" s="293"/>
      <c r="AA33" s="88"/>
      <c r="AB33" s="96"/>
      <c r="AC33" s="81"/>
    </row>
    <row r="34" spans="1:33" s="62" customFormat="1" ht="13.5" customHeight="1">
      <c r="A34" s="428"/>
      <c r="B34" s="142"/>
      <c r="C34" s="88">
        <v>0</v>
      </c>
      <c r="D34" s="99"/>
      <c r="E34" s="98"/>
      <c r="F34" s="94"/>
      <c r="G34" s="88">
        <v>0</v>
      </c>
      <c r="H34" s="99"/>
      <c r="I34" s="98"/>
      <c r="J34" s="329"/>
      <c r="K34" s="127"/>
      <c r="L34" s="139"/>
      <c r="M34" s="90"/>
      <c r="N34" s="200" t="s">
        <v>422</v>
      </c>
      <c r="O34" s="88">
        <v>3300</v>
      </c>
      <c r="P34" s="99"/>
      <c r="Q34" s="98"/>
      <c r="R34" s="200" t="s">
        <v>76</v>
      </c>
      <c r="S34" s="198" t="s">
        <v>71</v>
      </c>
      <c r="T34" s="91"/>
      <c r="U34" s="98"/>
      <c r="V34" s="329"/>
      <c r="W34" s="88"/>
      <c r="X34" s="96"/>
      <c r="Y34" s="81"/>
      <c r="Z34" s="105"/>
      <c r="AA34" s="88"/>
      <c r="AB34" s="96"/>
      <c r="AC34" s="81"/>
    </row>
    <row r="35" spans="1:33" s="62" customFormat="1" ht="13.5" customHeight="1">
      <c r="A35" s="428"/>
      <c r="B35" s="89"/>
      <c r="C35" s="88">
        <v>0</v>
      </c>
      <c r="D35" s="99"/>
      <c r="E35" s="98"/>
      <c r="F35" s="94"/>
      <c r="G35" s="88">
        <v>0</v>
      </c>
      <c r="H35" s="99"/>
      <c r="I35" s="98"/>
      <c r="J35" s="329"/>
      <c r="K35" s="127"/>
      <c r="L35" s="126"/>
      <c r="M35" s="90"/>
      <c r="N35" s="436"/>
      <c r="O35" s="437"/>
      <c r="P35" s="99"/>
      <c r="Q35" s="98"/>
      <c r="R35" s="200" t="s">
        <v>75</v>
      </c>
      <c r="S35" s="198" t="s">
        <v>71</v>
      </c>
      <c r="T35" s="91"/>
      <c r="U35" s="98"/>
      <c r="V35" s="329"/>
      <c r="W35" s="88"/>
      <c r="X35" s="96"/>
      <c r="Y35" s="81"/>
      <c r="Z35" s="97"/>
      <c r="AA35" s="134"/>
      <c r="AB35" s="133"/>
      <c r="AC35" s="132"/>
    </row>
    <row r="36" spans="1:33" s="62" customFormat="1" ht="13.5" customHeight="1">
      <c r="A36" s="428"/>
      <c r="B36" s="89"/>
      <c r="C36" s="88">
        <v>0</v>
      </c>
      <c r="D36" s="99"/>
      <c r="E36" s="98"/>
      <c r="F36" s="94"/>
      <c r="G36" s="88">
        <v>0</v>
      </c>
      <c r="H36" s="99"/>
      <c r="I36" s="98"/>
      <c r="J36" s="329"/>
      <c r="K36" s="92"/>
      <c r="L36" s="95"/>
      <c r="M36" s="90"/>
      <c r="N36" s="329"/>
      <c r="O36" s="329"/>
      <c r="P36" s="367"/>
      <c r="Q36" s="98"/>
      <c r="R36" s="438" t="s">
        <v>583</v>
      </c>
      <c r="S36" s="439"/>
      <c r="T36" s="440"/>
      <c r="U36" s="81"/>
      <c r="V36" s="366"/>
      <c r="W36" s="329"/>
      <c r="X36" s="97"/>
      <c r="Y36" s="81"/>
      <c r="Z36" s="97"/>
      <c r="AA36" s="134"/>
      <c r="AB36" s="133"/>
      <c r="AC36" s="132"/>
    </row>
    <row r="37" spans="1:33" s="62" customFormat="1" ht="13.5" customHeight="1">
      <c r="A37" s="428"/>
      <c r="B37" s="105"/>
      <c r="C37" s="88"/>
      <c r="D37" s="99"/>
      <c r="E37" s="98"/>
      <c r="F37" s="94"/>
      <c r="G37" s="88">
        <v>0</v>
      </c>
      <c r="H37" s="99"/>
      <c r="I37" s="98"/>
      <c r="J37" s="329"/>
      <c r="K37" s="92"/>
      <c r="L37" s="95"/>
      <c r="M37" s="90"/>
      <c r="N37" s="329"/>
      <c r="O37" s="329"/>
      <c r="P37" s="367"/>
      <c r="Q37" s="98"/>
      <c r="R37" s="137" t="s">
        <v>584</v>
      </c>
      <c r="S37" s="134"/>
      <c r="T37" s="136"/>
      <c r="U37" s="81"/>
      <c r="V37" s="366"/>
      <c r="W37" s="137"/>
      <c r="X37" s="97"/>
      <c r="Y37" s="81"/>
      <c r="Z37" s="97"/>
      <c r="AA37" s="134"/>
      <c r="AB37" s="133"/>
      <c r="AC37" s="132"/>
    </row>
    <row r="38" spans="1:33" s="62" customFormat="1" ht="13.5" customHeight="1">
      <c r="A38" s="428"/>
      <c r="B38" s="97"/>
      <c r="C38" s="88"/>
      <c r="D38" s="99"/>
      <c r="E38" s="98"/>
      <c r="F38" s="140"/>
      <c r="G38" s="88">
        <v>0</v>
      </c>
      <c r="H38" s="99"/>
      <c r="I38" s="98"/>
      <c r="J38" s="102" t="s">
        <v>68</v>
      </c>
      <c r="K38" s="92"/>
      <c r="L38" s="95"/>
      <c r="M38" s="90"/>
      <c r="N38" s="329"/>
      <c r="O38" s="127"/>
      <c r="P38" s="139"/>
      <c r="Q38" s="138"/>
      <c r="R38" s="137"/>
      <c r="S38" s="134"/>
      <c r="T38" s="136"/>
      <c r="U38" s="135"/>
      <c r="V38" s="366"/>
      <c r="W38" s="341"/>
      <c r="X38" s="97"/>
      <c r="Y38" s="81"/>
      <c r="Z38" s="97"/>
      <c r="AA38" s="134"/>
      <c r="AB38" s="133"/>
      <c r="AC38" s="132"/>
    </row>
    <row r="39" spans="1:33" s="62" customFormat="1" ht="13.5" customHeight="1">
      <c r="A39" s="312">
        <f>SUM(D23,D39,L39,T39,X39,AB39)</f>
        <v>0</v>
      </c>
      <c r="B39" s="100" t="s">
        <v>66</v>
      </c>
      <c r="C39" s="92">
        <f>SUM(C27:C38)</f>
        <v>900</v>
      </c>
      <c r="D39" s="130">
        <f>SUM(D27:D38)</f>
        <v>0</v>
      </c>
      <c r="E39" s="90"/>
      <c r="F39" s="129"/>
      <c r="G39" s="92"/>
      <c r="H39" s="95"/>
      <c r="I39" s="90"/>
      <c r="J39" s="100" t="s">
        <v>66</v>
      </c>
      <c r="K39" s="88">
        <f>SUM(G16,G20:G38,K8:K26)</f>
        <v>0</v>
      </c>
      <c r="L39" s="124">
        <f>SUM(H16,H20:H38,L8:L26)</f>
        <v>0</v>
      </c>
      <c r="M39" s="81"/>
      <c r="N39" s="329"/>
      <c r="O39" s="127"/>
      <c r="P39" s="126"/>
      <c r="Q39" s="81"/>
      <c r="R39" s="100" t="s">
        <v>66</v>
      </c>
      <c r="S39" s="235">
        <f>SUM(O7:O37,S7:S37)</f>
        <v>102040</v>
      </c>
      <c r="T39" s="124">
        <f>SUM(P7:P37,T7:T37)</f>
        <v>0</v>
      </c>
      <c r="U39" s="81"/>
      <c r="V39" s="100" t="s">
        <v>66</v>
      </c>
      <c r="W39" s="88">
        <f>SUM(W7:W32)</f>
        <v>24250</v>
      </c>
      <c r="X39" s="124">
        <f>SUM(X7:X32)</f>
        <v>0</v>
      </c>
      <c r="Y39" s="125"/>
      <c r="Z39" s="100" t="s">
        <v>66</v>
      </c>
      <c r="AA39" s="88">
        <f>SUM(AA7:AA32)</f>
        <v>0</v>
      </c>
      <c r="AB39" s="124">
        <f>SUM(AB7:AB32)</f>
        <v>0</v>
      </c>
      <c r="AC39" s="81"/>
      <c r="AE39" s="123"/>
      <c r="AF39" s="74"/>
      <c r="AG39" s="118"/>
    </row>
    <row r="40" spans="1:33" s="62" customFormat="1" ht="13.5" customHeight="1">
      <c r="A40" s="301">
        <f>SUM(C23,C39,K39,S39,W39,AA39)</f>
        <v>131540</v>
      </c>
      <c r="B40" s="122"/>
      <c r="C40" s="120"/>
      <c r="D40" s="120"/>
      <c r="E40" s="120"/>
      <c r="F40" s="121"/>
      <c r="G40" s="120"/>
      <c r="H40" s="120"/>
      <c r="I40" s="74"/>
      <c r="J40" s="119"/>
      <c r="K40" s="74"/>
      <c r="L40" s="74"/>
      <c r="M40" s="74"/>
      <c r="N40" s="119"/>
      <c r="O40" s="74"/>
      <c r="P40" s="118"/>
      <c r="Q40" s="118"/>
      <c r="R40" s="117"/>
      <c r="S40" s="74"/>
      <c r="T40" s="74"/>
      <c r="U40" s="74"/>
      <c r="V40" s="59"/>
      <c r="W40" s="116"/>
      <c r="X40" s="116"/>
      <c r="Y40" s="116"/>
      <c r="Z40" s="74"/>
      <c r="AA40" s="74"/>
      <c r="AB40" s="77"/>
      <c r="AC40" s="115"/>
      <c r="AD40" s="62" t="s">
        <v>68</v>
      </c>
    </row>
    <row r="41" spans="1:33" s="62" customFormat="1" ht="13.5" customHeight="1">
      <c r="A41" s="427" t="s">
        <v>48</v>
      </c>
      <c r="B41" s="200" t="s">
        <v>73</v>
      </c>
      <c r="C41" s="88">
        <v>360</v>
      </c>
      <c r="D41" s="99"/>
      <c r="E41" s="98"/>
      <c r="F41" s="113"/>
      <c r="G41" s="92"/>
      <c r="H41" s="91"/>
      <c r="I41" s="90"/>
      <c r="J41" s="114"/>
      <c r="K41" s="88"/>
      <c r="L41" s="87"/>
      <c r="M41" s="81"/>
      <c r="N41" s="200" t="s">
        <v>444</v>
      </c>
      <c r="O41" s="88">
        <v>2140</v>
      </c>
      <c r="P41" s="99"/>
      <c r="Q41" s="98"/>
      <c r="R41" s="197"/>
      <c r="S41" s="88"/>
      <c r="T41" s="87"/>
      <c r="U41" s="81"/>
      <c r="V41" s="200" t="s">
        <v>553</v>
      </c>
      <c r="W41" s="198" t="s">
        <v>71</v>
      </c>
      <c r="X41" s="91"/>
      <c r="Y41" s="90"/>
      <c r="Z41" s="200" t="s">
        <v>73</v>
      </c>
      <c r="AA41" s="198" t="s">
        <v>71</v>
      </c>
      <c r="AB41" s="91"/>
      <c r="AC41" s="98"/>
      <c r="AD41" s="62" t="s">
        <v>69</v>
      </c>
    </row>
    <row r="42" spans="1:33" s="62" customFormat="1" ht="13.5" customHeight="1">
      <c r="A42" s="428"/>
      <c r="B42" s="88"/>
      <c r="C42" s="88"/>
      <c r="D42" s="96"/>
      <c r="E42" s="81"/>
      <c r="F42" s="106"/>
      <c r="G42" s="92"/>
      <c r="H42" s="95"/>
      <c r="I42" s="90"/>
      <c r="J42" s="109"/>
      <c r="K42" s="88">
        <v>0</v>
      </c>
      <c r="L42" s="99"/>
      <c r="M42" s="98"/>
      <c r="N42" s="200" t="s">
        <v>72</v>
      </c>
      <c r="O42" s="198" t="s">
        <v>71</v>
      </c>
      <c r="P42" s="349"/>
      <c r="Q42" s="98"/>
      <c r="R42" s="344"/>
      <c r="S42" s="88"/>
      <c r="T42" s="87"/>
      <c r="U42" s="81"/>
      <c r="V42" s="200" t="s">
        <v>70</v>
      </c>
      <c r="W42" s="198" t="s">
        <v>71</v>
      </c>
      <c r="X42" s="91"/>
      <c r="Y42" s="98"/>
      <c r="Z42" s="113" t="s">
        <v>68</v>
      </c>
      <c r="AA42" s="112"/>
      <c r="AB42" s="91"/>
      <c r="AC42" s="90"/>
      <c r="AD42" s="62" t="s">
        <v>69</v>
      </c>
    </row>
    <row r="43" spans="1:33" s="62" customFormat="1" ht="13.5" customHeight="1">
      <c r="A43" s="428"/>
      <c r="B43" s="88"/>
      <c r="C43" s="88"/>
      <c r="D43" s="96"/>
      <c r="E43" s="81"/>
      <c r="F43" s="111"/>
      <c r="G43" s="92"/>
      <c r="H43" s="95"/>
      <c r="I43" s="90"/>
      <c r="J43" s="109"/>
      <c r="K43" s="88">
        <v>0</v>
      </c>
      <c r="L43" s="99"/>
      <c r="M43" s="98"/>
      <c r="N43" s="340" t="s">
        <v>609</v>
      </c>
      <c r="O43" s="88">
        <v>1110</v>
      </c>
      <c r="P43" s="99"/>
      <c r="Q43" s="98"/>
      <c r="R43" s="344"/>
      <c r="S43" s="88"/>
      <c r="T43" s="87"/>
      <c r="U43" s="81"/>
      <c r="V43" s="200" t="s">
        <v>391</v>
      </c>
      <c r="W43" s="88">
        <v>1590</v>
      </c>
      <c r="X43" s="99"/>
      <c r="Y43" s="98"/>
      <c r="Z43" s="97"/>
      <c r="AA43" s="92"/>
      <c r="AB43" s="95"/>
      <c r="AC43" s="90"/>
    </row>
    <row r="44" spans="1:33" s="62" customFormat="1" ht="13.5" customHeight="1">
      <c r="A44" s="428"/>
      <c r="B44" s="88"/>
      <c r="C44" s="88"/>
      <c r="D44" s="96"/>
      <c r="E44" s="81"/>
      <c r="F44" s="106"/>
      <c r="G44" s="92"/>
      <c r="H44" s="95"/>
      <c r="I44" s="90"/>
      <c r="J44" s="109"/>
      <c r="K44" s="88">
        <v>0</v>
      </c>
      <c r="L44" s="99"/>
      <c r="M44" s="98"/>
      <c r="N44" s="170" t="s">
        <v>607</v>
      </c>
      <c r="O44" s="88">
        <v>2420</v>
      </c>
      <c r="P44" s="99"/>
      <c r="Q44" s="98"/>
      <c r="R44" s="108"/>
      <c r="S44" s="88"/>
      <c r="T44" s="96"/>
      <c r="U44" s="81"/>
      <c r="V44" s="200" t="s">
        <v>560</v>
      </c>
      <c r="W44" s="88">
        <v>230</v>
      </c>
      <c r="X44" s="99"/>
      <c r="Y44" s="98"/>
      <c r="Z44" s="366"/>
      <c r="AA44" s="357"/>
      <c r="AB44" s="95"/>
      <c r="AC44" s="90"/>
    </row>
    <row r="45" spans="1:33" s="62" customFormat="1" ht="13.5" customHeight="1">
      <c r="A45" s="428"/>
      <c r="B45" s="88"/>
      <c r="C45" s="88"/>
      <c r="D45" s="96"/>
      <c r="E45" s="81"/>
      <c r="F45" s="106"/>
      <c r="G45" s="92"/>
      <c r="H45" s="95"/>
      <c r="I45" s="90"/>
      <c r="J45" s="105"/>
      <c r="K45" s="88"/>
      <c r="L45" s="99"/>
      <c r="M45" s="98"/>
      <c r="N45" s="170" t="s">
        <v>608</v>
      </c>
      <c r="O45" s="88">
        <v>3160</v>
      </c>
      <c r="P45" s="99"/>
      <c r="Q45" s="98"/>
      <c r="R45" s="104"/>
      <c r="S45" s="88"/>
      <c r="T45" s="96"/>
      <c r="U45" s="81"/>
      <c r="V45" s="200" t="s">
        <v>561</v>
      </c>
      <c r="W45" s="146">
        <v>200</v>
      </c>
      <c r="X45" s="99"/>
      <c r="Y45" s="98"/>
      <c r="Z45" s="366"/>
      <c r="AA45" s="358"/>
      <c r="AB45" s="95"/>
      <c r="AC45" s="90"/>
    </row>
    <row r="46" spans="1:33" s="62" customFormat="1" ht="13.5" customHeight="1">
      <c r="A46" s="428"/>
      <c r="B46" s="88"/>
      <c r="C46" s="88"/>
      <c r="D46" s="96"/>
      <c r="E46" s="81"/>
      <c r="F46" s="101"/>
      <c r="G46" s="92"/>
      <c r="H46" s="95"/>
      <c r="I46" s="90"/>
      <c r="J46" s="97"/>
      <c r="K46" s="88"/>
      <c r="L46" s="99"/>
      <c r="M46" s="98"/>
      <c r="N46" s="170" t="s">
        <v>445</v>
      </c>
      <c r="O46" s="88">
        <v>1450</v>
      </c>
      <c r="P46" s="99"/>
      <c r="Q46" s="98"/>
      <c r="R46" s="329"/>
      <c r="S46" s="88"/>
      <c r="T46" s="96"/>
      <c r="U46" s="81"/>
      <c r="V46" s="200" t="s">
        <v>562</v>
      </c>
      <c r="W46" s="146">
        <v>80</v>
      </c>
      <c r="X46" s="99"/>
      <c r="Y46" s="98"/>
      <c r="Z46" s="366"/>
      <c r="AA46" s="356"/>
      <c r="AB46" s="95"/>
      <c r="AC46" s="90"/>
    </row>
    <row r="47" spans="1:33" s="62" customFormat="1" ht="13.5" customHeight="1">
      <c r="A47" s="428"/>
      <c r="B47" s="88"/>
      <c r="C47" s="88"/>
      <c r="D47" s="96"/>
      <c r="E47" s="81"/>
      <c r="F47" s="101"/>
      <c r="G47" s="92"/>
      <c r="H47" s="95"/>
      <c r="I47" s="90"/>
      <c r="J47" s="97"/>
      <c r="K47" s="88"/>
      <c r="L47" s="96"/>
      <c r="M47" s="81"/>
      <c r="N47" s="200" t="s">
        <v>67</v>
      </c>
      <c r="O47" s="198" t="s">
        <v>71</v>
      </c>
      <c r="P47" s="91"/>
      <c r="Q47" s="98"/>
      <c r="R47" s="329"/>
      <c r="S47" s="88"/>
      <c r="T47" s="96"/>
      <c r="U47" s="81"/>
      <c r="V47" s="369" t="s">
        <v>563</v>
      </c>
      <c r="W47" s="88"/>
      <c r="X47" s="96"/>
      <c r="Y47" s="81"/>
      <c r="Z47" s="92"/>
      <c r="AA47" s="92"/>
      <c r="AB47" s="95"/>
      <c r="AC47" s="90"/>
    </row>
    <row r="48" spans="1:33" s="62" customFormat="1" ht="13.5" customHeight="1">
      <c r="A48" s="313">
        <f>SUM(D48,L48,T48,X48,AB48)</f>
        <v>0</v>
      </c>
      <c r="B48" s="100" t="s">
        <v>66</v>
      </c>
      <c r="C48" s="88">
        <f>SUM(C41:C47)</f>
        <v>360</v>
      </c>
      <c r="D48" s="87">
        <f>SUM(D41:D47)</f>
        <v>0</v>
      </c>
      <c r="E48" s="81"/>
      <c r="F48" s="93"/>
      <c r="G48" s="92"/>
      <c r="H48" s="91"/>
      <c r="I48" s="90"/>
      <c r="J48" s="100" t="s">
        <v>66</v>
      </c>
      <c r="K48" s="88">
        <f>SUM(K42:K46)</f>
        <v>0</v>
      </c>
      <c r="L48" s="87">
        <f>SUM(L42:L46)</f>
        <v>0</v>
      </c>
      <c r="M48" s="81"/>
      <c r="N48" s="86"/>
      <c r="O48" s="83"/>
      <c r="P48" s="85"/>
      <c r="Q48" s="81"/>
      <c r="R48" s="100" t="s">
        <v>66</v>
      </c>
      <c r="S48" s="83">
        <f>SUM(O41:O47,S41:S47)</f>
        <v>10280</v>
      </c>
      <c r="T48" s="82">
        <f>SUM(P41,P43:P47,T41:T47)</f>
        <v>0</v>
      </c>
      <c r="U48" s="81"/>
      <c r="V48" s="100" t="s">
        <v>66</v>
      </c>
      <c r="W48" s="83">
        <f>SUM(W41:W47)</f>
        <v>2100</v>
      </c>
      <c r="X48" s="82">
        <f>SUM(X41:X47)</f>
        <v>0</v>
      </c>
      <c r="Y48" s="81"/>
      <c r="Z48" s="100" t="s">
        <v>66</v>
      </c>
      <c r="AA48" s="83">
        <f>SUM(AA41:AA47)</f>
        <v>0</v>
      </c>
      <c r="AB48" s="82">
        <f>SUM(AB41:AB47)</f>
        <v>0</v>
      </c>
      <c r="AC48" s="81"/>
    </row>
    <row r="49" spans="1:29" s="74" customFormat="1" ht="13.5" customHeight="1">
      <c r="A49" s="314">
        <f>SUM(C48,K48,S48,W48,AA48)</f>
        <v>12740</v>
      </c>
      <c r="B49" s="80"/>
      <c r="C49" s="79"/>
      <c r="D49" s="79"/>
      <c r="E49" s="77"/>
      <c r="F49" s="78"/>
      <c r="G49" s="77"/>
      <c r="H49" s="77"/>
      <c r="I49" s="77"/>
      <c r="J49" s="78"/>
      <c r="K49" s="77"/>
      <c r="L49" s="77"/>
      <c r="M49" s="77"/>
      <c r="N49" s="78"/>
      <c r="O49" s="77"/>
      <c r="P49" s="77"/>
      <c r="Q49" s="77"/>
      <c r="R49" s="78"/>
      <c r="S49" s="77"/>
      <c r="T49" s="77"/>
      <c r="U49" s="77"/>
      <c r="V49" s="78"/>
      <c r="W49" s="77"/>
      <c r="X49" s="76"/>
      <c r="Y49" s="76"/>
      <c r="Z49" s="76"/>
      <c r="AA49" s="425"/>
      <c r="AB49" s="426"/>
      <c r="AC49" s="75"/>
    </row>
    <row r="50" spans="1:29" s="62" customFormat="1" ht="13.5" customHeight="1">
      <c r="A50" s="317" t="s">
        <v>31</v>
      </c>
      <c r="B50" s="71"/>
      <c r="N50" s="73">
        <v>-1</v>
      </c>
      <c r="P50"/>
      <c r="Q50"/>
      <c r="R50"/>
      <c r="S50"/>
      <c r="T50"/>
      <c r="U50"/>
      <c r="V50"/>
      <c r="W50" s="411" t="str">
        <f>表紙!P10</f>
        <v>令和　8年 　6月</v>
      </c>
      <c r="X50" s="411"/>
      <c r="Y50" s="411"/>
      <c r="Z50" s="415" t="s">
        <v>65</v>
      </c>
      <c r="AA50" s="415"/>
      <c r="AB50" s="415"/>
      <c r="AC50" s="72"/>
    </row>
    <row r="51" spans="1:29" s="62" customFormat="1">
      <c r="B51" s="66"/>
      <c r="C51" s="64"/>
      <c r="F51" s="71"/>
      <c r="P51" s="70"/>
      <c r="Q51" s="70"/>
      <c r="R51"/>
      <c r="S51"/>
      <c r="T51" s="70"/>
      <c r="U51" s="70"/>
      <c r="V51"/>
    </row>
    <row r="52" spans="1:29" s="62" customFormat="1">
      <c r="C52" s="69"/>
      <c r="D52" s="66"/>
      <c r="E52" s="66"/>
      <c r="G52" s="66"/>
      <c r="H52" s="66"/>
      <c r="I52" s="66"/>
      <c r="J52" s="66"/>
      <c r="L52" s="66"/>
      <c r="M52" s="66"/>
      <c r="N52" s="66"/>
      <c r="O52" s="66"/>
      <c r="P52" s="68"/>
      <c r="Q52" s="68"/>
      <c r="R52" s="67"/>
      <c r="S52" s="67"/>
      <c r="T52" s="68"/>
      <c r="U52" s="68"/>
      <c r="V52" s="67"/>
      <c r="W52" s="66"/>
      <c r="X52" s="66"/>
      <c r="Y52" s="66"/>
    </row>
    <row r="53" spans="1:29" s="62" customFormat="1">
      <c r="V53" s="65"/>
    </row>
    <row r="54" spans="1:29" s="62" customFormat="1" ht="14.25">
      <c r="A54" s="57"/>
      <c r="B54" s="57"/>
      <c r="C54" s="62">
        <f>SUM(B53:B54)</f>
        <v>0</v>
      </c>
      <c r="G54" s="64"/>
      <c r="N54" s="63"/>
      <c r="V54" s="59"/>
    </row>
    <row r="55" spans="1:29">
      <c r="H55" s="61"/>
      <c r="I55" s="61"/>
      <c r="J55" s="61"/>
      <c r="K55" s="61"/>
      <c r="L55" s="61"/>
      <c r="M55" s="61"/>
      <c r="V55" s="59"/>
    </row>
    <row r="56" spans="1:29">
      <c r="J56" s="61"/>
      <c r="V56" s="59"/>
    </row>
    <row r="57" spans="1:29">
      <c r="V57" s="60"/>
    </row>
    <row r="58" spans="1:29">
      <c r="V58" s="59"/>
    </row>
    <row r="59" spans="1:29">
      <c r="V59" s="59"/>
    </row>
    <row r="60" spans="1:29">
      <c r="V60" s="58"/>
    </row>
  </sheetData>
  <sheetProtection algorithmName="SHA-512" hashValue="jZVKCvVyi/Gxhj/Xw/kz9nLZdzbo51bwqFn7T17wMJncd57iPumUbbFi++WS6y7DNvjw6WRtr6XoD0d8xJw83w==" saltValue="Y3Ca0U6RddOnqT6MYLh+Bw==" spinCount="100000" sheet="1" formatCells="0"/>
  <mergeCells count="31">
    <mergeCell ref="Y1:AC1"/>
    <mergeCell ref="B5:E5"/>
    <mergeCell ref="D2:I2"/>
    <mergeCell ref="D3:I3"/>
    <mergeCell ref="W1:X1"/>
    <mergeCell ref="R3:S3"/>
    <mergeCell ref="T2:V2"/>
    <mergeCell ref="J3:K3"/>
    <mergeCell ref="B2:C2"/>
    <mergeCell ref="L3:Q3"/>
    <mergeCell ref="J5:M5"/>
    <mergeCell ref="B3:C3"/>
    <mergeCell ref="A41:A47"/>
    <mergeCell ref="T3:AC3"/>
    <mergeCell ref="F5:I5"/>
    <mergeCell ref="N5:U5"/>
    <mergeCell ref="B24:E25"/>
    <mergeCell ref="F13:I14"/>
    <mergeCell ref="A7:A38"/>
    <mergeCell ref="N35:O35"/>
    <mergeCell ref="R36:T36"/>
    <mergeCell ref="W50:Y50"/>
    <mergeCell ref="Y2:AC2"/>
    <mergeCell ref="J2:K2"/>
    <mergeCell ref="W2:X2"/>
    <mergeCell ref="Z50:AB50"/>
    <mergeCell ref="L2:Q2"/>
    <mergeCell ref="R2:S2"/>
    <mergeCell ref="V5:Y5"/>
    <mergeCell ref="Z5:AC5"/>
    <mergeCell ref="AA49:AB49"/>
  </mergeCells>
  <phoneticPr fontId="2"/>
  <conditionalFormatting sqref="D7">
    <cfRule type="cellIs" dxfId="354" priority="196" stopIfTrue="1" operator="greaterThan">
      <formula>$C$7</formula>
    </cfRule>
  </conditionalFormatting>
  <conditionalFormatting sqref="D8">
    <cfRule type="cellIs" dxfId="353" priority="194" stopIfTrue="1" operator="greaterThan">
      <formula>$C$8</formula>
    </cfRule>
    <cfRule type="cellIs" priority="195" stopIfTrue="1" operator="greaterThan">
      <formula>$C$8</formula>
    </cfRule>
  </conditionalFormatting>
  <conditionalFormatting sqref="D9">
    <cfRule type="cellIs" dxfId="352" priority="193" stopIfTrue="1" operator="greaterThan">
      <formula>$C$9</formula>
    </cfRule>
  </conditionalFormatting>
  <conditionalFormatting sqref="D10">
    <cfRule type="cellIs" dxfId="351" priority="192" stopIfTrue="1" operator="greaterThan">
      <formula>$C$10</formula>
    </cfRule>
  </conditionalFormatting>
  <conditionalFormatting sqref="D11">
    <cfRule type="cellIs" dxfId="350" priority="191" stopIfTrue="1" operator="greaterThan">
      <formula>$C$11</formula>
    </cfRule>
  </conditionalFormatting>
  <conditionalFormatting sqref="D12">
    <cfRule type="cellIs" dxfId="349" priority="190" stopIfTrue="1" operator="greaterThan">
      <formula>$C$12</formula>
    </cfRule>
  </conditionalFormatting>
  <conditionalFormatting sqref="D13">
    <cfRule type="cellIs" dxfId="348" priority="189" stopIfTrue="1" operator="greaterThan">
      <formula>$C$13</formula>
    </cfRule>
  </conditionalFormatting>
  <conditionalFormatting sqref="D14">
    <cfRule type="cellIs" dxfId="347" priority="188" stopIfTrue="1" operator="greaterThan">
      <formula>$C$14</formula>
    </cfRule>
  </conditionalFormatting>
  <conditionalFormatting sqref="D15">
    <cfRule type="cellIs" dxfId="346" priority="187" stopIfTrue="1" operator="greaterThan">
      <formula>$C$15</formula>
    </cfRule>
  </conditionalFormatting>
  <conditionalFormatting sqref="D16">
    <cfRule type="cellIs" dxfId="345" priority="186" stopIfTrue="1" operator="greaterThan">
      <formula>$C$16</formula>
    </cfRule>
  </conditionalFormatting>
  <conditionalFormatting sqref="D18">
    <cfRule type="cellIs" dxfId="344" priority="185" stopIfTrue="1" operator="greaterThan">
      <formula>$C$18</formula>
    </cfRule>
  </conditionalFormatting>
  <conditionalFormatting sqref="D19">
    <cfRule type="cellIs" dxfId="343" priority="184" stopIfTrue="1" operator="greaterThan">
      <formula>$C$19</formula>
    </cfRule>
  </conditionalFormatting>
  <conditionalFormatting sqref="D20">
    <cfRule type="cellIs" dxfId="342" priority="183" stopIfTrue="1" operator="greaterThan">
      <formula>$C$20</formula>
    </cfRule>
  </conditionalFormatting>
  <conditionalFormatting sqref="D21">
    <cfRule type="cellIs" dxfId="341" priority="182" stopIfTrue="1" operator="greaterThan">
      <formula>$C$21</formula>
    </cfRule>
  </conditionalFormatting>
  <conditionalFormatting sqref="D23">
    <cfRule type="cellIs" dxfId="340" priority="99" stopIfTrue="1" operator="greaterThan">
      <formula>$C$23</formula>
    </cfRule>
  </conditionalFormatting>
  <conditionalFormatting sqref="D27">
    <cfRule type="cellIs" dxfId="339" priority="98" stopIfTrue="1" operator="greaterThan">
      <formula>$C$27</formula>
    </cfRule>
  </conditionalFormatting>
  <conditionalFormatting sqref="D28">
    <cfRule type="cellIs" dxfId="338" priority="97" stopIfTrue="1" operator="greaterThan">
      <formula>$C$28</formula>
    </cfRule>
  </conditionalFormatting>
  <conditionalFormatting sqref="D30">
    <cfRule type="cellIs" dxfId="337" priority="96" stopIfTrue="1" operator="greaterThan">
      <formula>$C$30</formula>
    </cfRule>
  </conditionalFormatting>
  <conditionalFormatting sqref="D31">
    <cfRule type="cellIs" dxfId="336" priority="95" stopIfTrue="1" operator="greaterThan">
      <formula>$C$31</formula>
    </cfRule>
  </conditionalFormatting>
  <conditionalFormatting sqref="D33">
    <cfRule type="cellIs" dxfId="335" priority="94" stopIfTrue="1" operator="greaterThan">
      <formula>$C$33</formula>
    </cfRule>
  </conditionalFormatting>
  <conditionalFormatting sqref="D34">
    <cfRule type="cellIs" dxfId="334" priority="56" stopIfTrue="1" operator="greaterThan">
      <formula>$C$34</formula>
    </cfRule>
  </conditionalFormatting>
  <conditionalFormatting sqref="D35">
    <cfRule type="cellIs" dxfId="333" priority="55" stopIfTrue="1" operator="greaterThan">
      <formula>$C$35</formula>
    </cfRule>
  </conditionalFormatting>
  <conditionalFormatting sqref="D36">
    <cfRule type="cellIs" dxfId="332" priority="54" stopIfTrue="1" operator="greaterThan">
      <formula>$C$36</formula>
    </cfRule>
  </conditionalFormatting>
  <conditionalFormatting sqref="D37">
    <cfRule type="cellIs" dxfId="331" priority="53" stopIfTrue="1" operator="greaterThan">
      <formula>$C$37</formula>
    </cfRule>
  </conditionalFormatting>
  <conditionalFormatting sqref="D38">
    <cfRule type="cellIs" dxfId="330" priority="57" stopIfTrue="1" operator="greaterThan">
      <formula>$C$38</formula>
    </cfRule>
  </conditionalFormatting>
  <conditionalFormatting sqref="D39">
    <cfRule type="cellIs" dxfId="329" priority="181" stopIfTrue="1" operator="greaterThan">
      <formula>$C$39</formula>
    </cfRule>
  </conditionalFormatting>
  <conditionalFormatting sqref="D41">
    <cfRule type="cellIs" dxfId="328" priority="180" stopIfTrue="1" operator="greaterThan">
      <formula>$C$41</formula>
    </cfRule>
  </conditionalFormatting>
  <conditionalFormatting sqref="D48">
    <cfRule type="cellIs" dxfId="327" priority="179" stopIfTrue="1" operator="greaterThan">
      <formula>$C$48</formula>
    </cfRule>
  </conditionalFormatting>
  <conditionalFormatting sqref="H7">
    <cfRule type="cellIs" dxfId="326" priority="178" stopIfTrue="1" operator="greaterThan">
      <formula>$G$7</formula>
    </cfRule>
  </conditionalFormatting>
  <conditionalFormatting sqref="H8">
    <cfRule type="cellIs" dxfId="325" priority="177" stopIfTrue="1" operator="greaterThan">
      <formula>$G$8</formula>
    </cfRule>
  </conditionalFormatting>
  <conditionalFormatting sqref="H9">
    <cfRule type="cellIs" dxfId="324" priority="176" stopIfTrue="1" operator="greaterThan">
      <formula>$G$9</formula>
    </cfRule>
  </conditionalFormatting>
  <conditionalFormatting sqref="H10">
    <cfRule type="cellIs" dxfId="323" priority="175" stopIfTrue="1" operator="greaterThan">
      <formula>$G$10</formula>
    </cfRule>
  </conditionalFormatting>
  <conditionalFormatting sqref="H12">
    <cfRule type="cellIs" dxfId="322" priority="52" stopIfTrue="1" operator="greaterThan">
      <formula>$G$12</formula>
    </cfRule>
  </conditionalFormatting>
  <conditionalFormatting sqref="H20">
    <cfRule type="cellIs" dxfId="321" priority="93" stopIfTrue="1" operator="greaterThan">
      <formula>$G$20</formula>
    </cfRule>
  </conditionalFormatting>
  <conditionalFormatting sqref="H21">
    <cfRule type="cellIs" dxfId="320" priority="92" stopIfTrue="1" operator="greaterThan">
      <formula>$G$21</formula>
    </cfRule>
  </conditionalFormatting>
  <conditionalFormatting sqref="H22">
    <cfRule type="cellIs" dxfId="319" priority="91" stopIfTrue="1" operator="greaterThan">
      <formula>$G$22</formula>
    </cfRule>
  </conditionalFormatting>
  <conditionalFormatting sqref="H23">
    <cfRule type="cellIs" dxfId="318" priority="90" stopIfTrue="1" operator="greaterThan">
      <formula>$G$23</formula>
    </cfRule>
  </conditionalFormatting>
  <conditionalFormatting sqref="H24">
    <cfRule type="cellIs" dxfId="317" priority="89" stopIfTrue="1" operator="greaterThan">
      <formula>$G$24</formula>
    </cfRule>
  </conditionalFormatting>
  <conditionalFormatting sqref="H25">
    <cfRule type="cellIs" dxfId="316" priority="88" stopIfTrue="1" operator="greaterThan">
      <formula>$G$25</formula>
    </cfRule>
  </conditionalFormatting>
  <conditionalFormatting sqref="H26">
    <cfRule type="cellIs" dxfId="315" priority="87" stopIfTrue="1" operator="greaterThan">
      <formula>$G$26</formula>
    </cfRule>
  </conditionalFormatting>
  <conditionalFormatting sqref="H27">
    <cfRule type="cellIs" dxfId="314" priority="86" stopIfTrue="1" operator="greaterThan">
      <formula>$G$27</formula>
    </cfRule>
  </conditionalFormatting>
  <conditionalFormatting sqref="H28">
    <cfRule type="cellIs" dxfId="313" priority="85" stopIfTrue="1" operator="greaterThan">
      <formula>$G$28</formula>
    </cfRule>
  </conditionalFormatting>
  <conditionalFormatting sqref="H29">
    <cfRule type="cellIs" dxfId="312" priority="84" stopIfTrue="1" operator="greaterThan">
      <formula>$G$29</formula>
    </cfRule>
  </conditionalFormatting>
  <conditionalFormatting sqref="H30">
    <cfRule type="cellIs" dxfId="311" priority="83" stopIfTrue="1" operator="greaterThan">
      <formula>$G$30</formula>
    </cfRule>
  </conditionalFormatting>
  <conditionalFormatting sqref="H31">
    <cfRule type="cellIs" dxfId="310" priority="82" stopIfTrue="1" operator="greaterThan">
      <formula>$G$31</formula>
    </cfRule>
  </conditionalFormatting>
  <conditionalFormatting sqref="H32">
    <cfRule type="cellIs" dxfId="309" priority="81" stopIfTrue="1" operator="greaterThan">
      <formula>$G$32</formula>
    </cfRule>
  </conditionalFormatting>
  <conditionalFormatting sqref="H33">
    <cfRule type="cellIs" dxfId="308" priority="80" stopIfTrue="1" operator="greaterThan">
      <formula>$G$33</formula>
    </cfRule>
  </conditionalFormatting>
  <conditionalFormatting sqref="H34">
    <cfRule type="cellIs" dxfId="307" priority="79" stopIfTrue="1" operator="greaterThan">
      <formula>$G$34</formula>
    </cfRule>
  </conditionalFormatting>
  <conditionalFormatting sqref="H35">
    <cfRule type="cellIs" dxfId="306" priority="78" stopIfTrue="1" operator="greaterThan">
      <formula>$G$35</formula>
    </cfRule>
  </conditionalFormatting>
  <conditionalFormatting sqref="H36">
    <cfRule type="cellIs" dxfId="305" priority="77" stopIfTrue="1" operator="greaterThan">
      <formula>$G$36</formula>
    </cfRule>
  </conditionalFormatting>
  <conditionalFormatting sqref="H37">
    <cfRule type="cellIs" dxfId="304" priority="76" stopIfTrue="1" operator="greaterThan">
      <formula>$G$37</formula>
    </cfRule>
  </conditionalFormatting>
  <conditionalFormatting sqref="H38">
    <cfRule type="cellIs" dxfId="303" priority="75" stopIfTrue="1" operator="greaterThan">
      <formula>$G$38</formula>
    </cfRule>
  </conditionalFormatting>
  <conditionalFormatting sqref="H41">
    <cfRule type="cellIs" dxfId="302" priority="174" stopIfTrue="1" operator="greaterThan">
      <formula>$G$41</formula>
    </cfRule>
  </conditionalFormatting>
  <conditionalFormatting sqref="H48">
    <cfRule type="cellIs" dxfId="301" priority="173" stopIfTrue="1" operator="greaterThan">
      <formula>$G$48</formula>
    </cfRule>
  </conditionalFormatting>
  <conditionalFormatting sqref="L8">
    <cfRule type="cellIs" dxfId="300" priority="74" stopIfTrue="1" operator="greaterThan">
      <formula>$K$8</formula>
    </cfRule>
  </conditionalFormatting>
  <conditionalFormatting sqref="L9">
    <cfRule type="cellIs" dxfId="299" priority="73" stopIfTrue="1" operator="greaterThan">
      <formula>$K$9</formula>
    </cfRule>
  </conditionalFormatting>
  <conditionalFormatting sqref="L10">
    <cfRule type="cellIs" dxfId="298" priority="72" stopIfTrue="1" operator="greaterThan">
      <formula>$K$10</formula>
    </cfRule>
  </conditionalFormatting>
  <conditionalFormatting sqref="L11">
    <cfRule type="cellIs" dxfId="297" priority="71" stopIfTrue="1" operator="greaterThan">
      <formula>$K$11</formula>
    </cfRule>
  </conditionalFormatting>
  <conditionalFormatting sqref="L12">
    <cfRule type="cellIs" dxfId="296" priority="70" stopIfTrue="1" operator="greaterThan">
      <formula>$K$12</formula>
    </cfRule>
  </conditionalFormatting>
  <conditionalFormatting sqref="L13">
    <cfRule type="cellIs" dxfId="295" priority="69" stopIfTrue="1" operator="greaterThan">
      <formula>$K$13</formula>
    </cfRule>
  </conditionalFormatting>
  <conditionalFormatting sqref="L14">
    <cfRule type="cellIs" dxfId="294" priority="68" stopIfTrue="1" operator="greaterThan">
      <formula>$K$14</formula>
    </cfRule>
  </conditionalFormatting>
  <conditionalFormatting sqref="L15">
    <cfRule type="cellIs" dxfId="293" priority="67" stopIfTrue="1" operator="greaterThan">
      <formula>$K$15</formula>
    </cfRule>
  </conditionalFormatting>
  <conditionalFormatting sqref="L16">
    <cfRule type="cellIs" dxfId="292" priority="66" stopIfTrue="1" operator="greaterThan">
      <formula>$K$16</formula>
    </cfRule>
  </conditionalFormatting>
  <conditionalFormatting sqref="L17">
    <cfRule type="cellIs" dxfId="291" priority="65" stopIfTrue="1" operator="greaterThan">
      <formula>$K$17</formula>
    </cfRule>
  </conditionalFormatting>
  <conditionalFormatting sqref="L18">
    <cfRule type="cellIs" dxfId="290" priority="64" stopIfTrue="1" operator="greaterThan">
      <formula>$K$18</formula>
    </cfRule>
  </conditionalFormatting>
  <conditionalFormatting sqref="L19">
    <cfRule type="cellIs" dxfId="289" priority="63" stopIfTrue="1" operator="greaterThan">
      <formula>$K$19</formula>
    </cfRule>
  </conditionalFormatting>
  <conditionalFormatting sqref="L20">
    <cfRule type="cellIs" dxfId="288" priority="62" stopIfTrue="1" operator="greaterThan">
      <formula>$K$20</formula>
    </cfRule>
  </conditionalFormatting>
  <conditionalFormatting sqref="L21">
    <cfRule type="cellIs" dxfId="287" priority="61" stopIfTrue="1" operator="greaterThan">
      <formula>$K$21</formula>
    </cfRule>
  </conditionalFormatting>
  <conditionalFormatting sqref="L22">
    <cfRule type="cellIs" dxfId="286" priority="60" stopIfTrue="1" operator="greaterThan">
      <formula>$K$22</formula>
    </cfRule>
  </conditionalFormatting>
  <conditionalFormatting sqref="L23">
    <cfRule type="cellIs" dxfId="285" priority="8" stopIfTrue="1" operator="greaterThan">
      <formula>$K$19</formula>
    </cfRule>
  </conditionalFormatting>
  <conditionalFormatting sqref="L24">
    <cfRule type="cellIs" dxfId="284" priority="7" stopIfTrue="1" operator="greaterThan">
      <formula>$K$20</formula>
    </cfRule>
  </conditionalFormatting>
  <conditionalFormatting sqref="L25">
    <cfRule type="cellIs" dxfId="283" priority="6" stopIfTrue="1" operator="greaterThan">
      <formula>$K$21</formula>
    </cfRule>
  </conditionalFormatting>
  <conditionalFormatting sqref="L26">
    <cfRule type="cellIs" dxfId="282" priority="12" stopIfTrue="1" operator="greaterThan">
      <formula>$K$26</formula>
    </cfRule>
  </conditionalFormatting>
  <conditionalFormatting sqref="L31:L32">
    <cfRule type="cellIs" dxfId="281" priority="11" stopIfTrue="1" operator="greaterThan">
      <formula>$O$34</formula>
    </cfRule>
  </conditionalFormatting>
  <conditionalFormatting sqref="L33">
    <cfRule type="cellIs" dxfId="280" priority="10" stopIfTrue="1" operator="greaterThan">
      <formula>$O$37</formula>
    </cfRule>
  </conditionalFormatting>
  <conditionalFormatting sqref="L39">
    <cfRule type="cellIs" dxfId="279" priority="172" stopIfTrue="1" operator="greaterThan">
      <formula>$K$39</formula>
    </cfRule>
  </conditionalFormatting>
  <conditionalFormatting sqref="L42:L44">
    <cfRule type="cellIs" dxfId="278" priority="171" stopIfTrue="1" operator="greaterThan">
      <formula>$K42</formula>
    </cfRule>
  </conditionalFormatting>
  <conditionalFormatting sqref="L45">
    <cfRule type="cellIs" dxfId="277" priority="101" stopIfTrue="1" operator="greaterThan">
      <formula>$K$45</formula>
    </cfRule>
  </conditionalFormatting>
  <conditionalFormatting sqref="L48">
    <cfRule type="cellIs" dxfId="276" priority="170" stopIfTrue="1" operator="greaterThan">
      <formula>$K48</formula>
    </cfRule>
  </conditionalFormatting>
  <conditionalFormatting sqref="P7">
    <cfRule type="cellIs" dxfId="275" priority="169" stopIfTrue="1" operator="greaterThan">
      <formula>$O$7</formula>
    </cfRule>
  </conditionalFormatting>
  <conditionalFormatting sqref="P8">
    <cfRule type="cellIs" dxfId="274" priority="168" stopIfTrue="1" operator="greaterThan">
      <formula>$O$8</formula>
    </cfRule>
  </conditionalFormatting>
  <conditionalFormatting sqref="P9">
    <cfRule type="cellIs" dxfId="273" priority="167" stopIfTrue="1" operator="greaterThan">
      <formula>$O$9</formula>
    </cfRule>
  </conditionalFormatting>
  <conditionalFormatting sqref="P10">
    <cfRule type="cellIs" dxfId="272" priority="166" stopIfTrue="1" operator="greaterThan">
      <formula>$O$10</formula>
    </cfRule>
  </conditionalFormatting>
  <conditionalFormatting sqref="P11">
    <cfRule type="cellIs" dxfId="271" priority="165" stopIfTrue="1" operator="greaterThan">
      <formula>$O$11</formula>
    </cfRule>
  </conditionalFormatting>
  <conditionalFormatting sqref="P12">
    <cfRule type="cellIs" dxfId="270" priority="164" stopIfTrue="1" operator="greaterThan">
      <formula>$O$12</formula>
    </cfRule>
  </conditionalFormatting>
  <conditionalFormatting sqref="P13">
    <cfRule type="cellIs" dxfId="269" priority="163" stopIfTrue="1" operator="greaterThan">
      <formula>$O$13</formula>
    </cfRule>
  </conditionalFormatting>
  <conditionalFormatting sqref="P14">
    <cfRule type="cellIs" dxfId="268" priority="162" stopIfTrue="1" operator="greaterThan">
      <formula>$O$14</formula>
    </cfRule>
  </conditionalFormatting>
  <conditionalFormatting sqref="P15">
    <cfRule type="cellIs" dxfId="267" priority="161" stopIfTrue="1" operator="greaterThan">
      <formula>$O$15</formula>
    </cfRule>
  </conditionalFormatting>
  <conditionalFormatting sqref="P16">
    <cfRule type="cellIs" dxfId="266" priority="160" stopIfTrue="1" operator="greaterThan">
      <formula>$O$16</formula>
    </cfRule>
  </conditionalFormatting>
  <conditionalFormatting sqref="P17">
    <cfRule type="cellIs" dxfId="265" priority="159" stopIfTrue="1" operator="greaterThan">
      <formula>$O$17</formula>
    </cfRule>
  </conditionalFormatting>
  <conditionalFormatting sqref="P18">
    <cfRule type="cellIs" dxfId="264" priority="158" stopIfTrue="1" operator="greaterThan">
      <formula>$O$18</formula>
    </cfRule>
  </conditionalFormatting>
  <conditionalFormatting sqref="P19">
    <cfRule type="cellIs" dxfId="263" priority="157" stopIfTrue="1" operator="greaterThan">
      <formula>$O$19</formula>
    </cfRule>
  </conditionalFormatting>
  <conditionalFormatting sqref="P20">
    <cfRule type="cellIs" dxfId="262" priority="156" stopIfTrue="1" operator="greaterThan">
      <formula>$O$20</formula>
    </cfRule>
  </conditionalFormatting>
  <conditionalFormatting sqref="P21">
    <cfRule type="cellIs" dxfId="261" priority="155" stopIfTrue="1" operator="greaterThan">
      <formula>$O$21</formula>
    </cfRule>
  </conditionalFormatting>
  <conditionalFormatting sqref="P22:P23">
    <cfRule type="cellIs" dxfId="260" priority="154" stopIfTrue="1" operator="greaterThan">
      <formula>$O$22</formula>
    </cfRule>
  </conditionalFormatting>
  <conditionalFormatting sqref="P24">
    <cfRule type="cellIs" dxfId="259" priority="100" stopIfTrue="1" operator="greaterThan">
      <formula>$O$24</formula>
    </cfRule>
  </conditionalFormatting>
  <conditionalFormatting sqref="P25">
    <cfRule type="cellIs" dxfId="258" priority="153" stopIfTrue="1" operator="greaterThan">
      <formula>$O$25</formula>
    </cfRule>
  </conditionalFormatting>
  <conditionalFormatting sqref="P26">
    <cfRule type="cellIs" dxfId="257" priority="152" stopIfTrue="1" operator="greaterThan">
      <formula>$O$26</formula>
    </cfRule>
  </conditionalFormatting>
  <conditionalFormatting sqref="P27">
    <cfRule type="cellIs" dxfId="256" priority="151" stopIfTrue="1" operator="greaterThan">
      <formula>$O$27</formula>
    </cfRule>
  </conditionalFormatting>
  <conditionalFormatting sqref="P28">
    <cfRule type="cellIs" dxfId="255" priority="150" stopIfTrue="1" operator="greaterThan">
      <formula>$O$28</formula>
    </cfRule>
  </conditionalFormatting>
  <conditionalFormatting sqref="P29">
    <cfRule type="cellIs" dxfId="254" priority="149" stopIfTrue="1" operator="greaterThan">
      <formula>$O$29</formula>
    </cfRule>
  </conditionalFormatting>
  <conditionalFormatting sqref="P30">
    <cfRule type="cellIs" dxfId="253" priority="148" stopIfTrue="1" operator="greaterThan">
      <formula>$O$30</formula>
    </cfRule>
  </conditionalFormatting>
  <conditionalFormatting sqref="P32">
    <cfRule type="cellIs" dxfId="252" priority="147" stopIfTrue="1" operator="greaterThan">
      <formula>$O$32</formula>
    </cfRule>
  </conditionalFormatting>
  <conditionalFormatting sqref="P33">
    <cfRule type="cellIs" dxfId="251" priority="146" stopIfTrue="1" operator="greaterThan">
      <formula>$O$33</formula>
    </cfRule>
  </conditionalFormatting>
  <conditionalFormatting sqref="P34">
    <cfRule type="cellIs" dxfId="250" priority="145" stopIfTrue="1" operator="greaterThan">
      <formula>$O$34</formula>
    </cfRule>
  </conditionalFormatting>
  <conditionalFormatting sqref="P35">
    <cfRule type="cellIs" dxfId="249" priority="9" stopIfTrue="1" operator="greaterThan">
      <formula>$K$23</formula>
    </cfRule>
  </conditionalFormatting>
  <conditionalFormatting sqref="P41 P43:P47">
    <cfRule type="cellIs" dxfId="248" priority="114" stopIfTrue="1" operator="greaterThan">
      <formula>$O41</formula>
    </cfRule>
  </conditionalFormatting>
  <conditionalFormatting sqref="T7">
    <cfRule type="cellIs" dxfId="247" priority="143" stopIfTrue="1" operator="greaterThan">
      <formula>$S$7</formula>
    </cfRule>
  </conditionalFormatting>
  <conditionalFormatting sqref="T8">
    <cfRule type="cellIs" dxfId="246" priority="102" stopIfTrue="1" operator="greaterThan">
      <formula>$S$8</formula>
    </cfRule>
  </conditionalFormatting>
  <conditionalFormatting sqref="T9">
    <cfRule type="cellIs" dxfId="245" priority="142" stopIfTrue="1" operator="greaterThan">
      <formula>$S$9</formula>
    </cfRule>
  </conditionalFormatting>
  <conditionalFormatting sqref="T10">
    <cfRule type="cellIs" dxfId="244" priority="141" stopIfTrue="1" operator="greaterThan">
      <formula>$S$10</formula>
    </cfRule>
  </conditionalFormatting>
  <conditionalFormatting sqref="T11">
    <cfRule type="cellIs" dxfId="243" priority="140" stopIfTrue="1" operator="greaterThan">
      <formula>$S$11</formula>
    </cfRule>
  </conditionalFormatting>
  <conditionalFormatting sqref="T12">
    <cfRule type="cellIs" dxfId="242" priority="139" stopIfTrue="1" operator="greaterThan">
      <formula>$S$12</formula>
    </cfRule>
  </conditionalFormatting>
  <conditionalFormatting sqref="T13">
    <cfRule type="cellIs" dxfId="241" priority="138" stopIfTrue="1" operator="greaterThan">
      <formula>$S$13</formula>
    </cfRule>
  </conditionalFormatting>
  <conditionalFormatting sqref="T14">
    <cfRule type="cellIs" dxfId="240" priority="137" stopIfTrue="1" operator="greaterThan">
      <formula>$S$14</formula>
    </cfRule>
  </conditionalFormatting>
  <conditionalFormatting sqref="T15">
    <cfRule type="cellIs" dxfId="239" priority="136" stopIfTrue="1" operator="greaterThan">
      <formula>$S$15</formula>
    </cfRule>
  </conditionalFormatting>
  <conditionalFormatting sqref="T16">
    <cfRule type="cellIs" dxfId="238" priority="135" stopIfTrue="1" operator="greaterThan">
      <formula>$S$16</formula>
    </cfRule>
  </conditionalFormatting>
  <conditionalFormatting sqref="T17">
    <cfRule type="cellIs" dxfId="237" priority="134" stopIfTrue="1" operator="greaterThan">
      <formula>$S$17</formula>
    </cfRule>
  </conditionalFormatting>
  <conditionalFormatting sqref="T18">
    <cfRule type="cellIs" dxfId="236" priority="133" stopIfTrue="1" operator="greaterThan">
      <formula>$S$18</formula>
    </cfRule>
  </conditionalFormatting>
  <conditionalFormatting sqref="T19">
    <cfRule type="cellIs" dxfId="235" priority="132" stopIfTrue="1" operator="greaterThan">
      <formula>$S$19</formula>
    </cfRule>
  </conditionalFormatting>
  <conditionalFormatting sqref="T21:T22">
    <cfRule type="cellIs" dxfId="234" priority="130" stopIfTrue="1" operator="greaterThan">
      <formula>$S$21</formula>
    </cfRule>
  </conditionalFormatting>
  <conditionalFormatting sqref="T22">
    <cfRule type="cellIs" dxfId="233" priority="129" stopIfTrue="1" operator="greaterThan">
      <formula>S$22</formula>
    </cfRule>
  </conditionalFormatting>
  <conditionalFormatting sqref="T23">
    <cfRule type="cellIs" dxfId="232" priority="128" stopIfTrue="1" operator="greaterThan">
      <formula>$S$23</formula>
    </cfRule>
  </conditionalFormatting>
  <conditionalFormatting sqref="T24">
    <cfRule type="cellIs" dxfId="231" priority="127" stopIfTrue="1" operator="greaterThan">
      <formula>$S$24</formula>
    </cfRule>
  </conditionalFormatting>
  <conditionalFormatting sqref="T25">
    <cfRule type="cellIs" dxfId="230" priority="126" stopIfTrue="1" operator="greaterThan">
      <formula>$S$25</formula>
    </cfRule>
  </conditionalFormatting>
  <conditionalFormatting sqref="T26">
    <cfRule type="cellIs" dxfId="229" priority="125" stopIfTrue="1" operator="greaterThan">
      <formula>$S$26</formula>
    </cfRule>
  </conditionalFormatting>
  <conditionalFormatting sqref="T27">
    <cfRule type="cellIs" dxfId="228" priority="124" stopIfTrue="1" operator="greaterThan">
      <formula>$S$27</formula>
    </cfRule>
  </conditionalFormatting>
  <conditionalFormatting sqref="T28">
    <cfRule type="cellIs" dxfId="227" priority="123" stopIfTrue="1" operator="greaterThan">
      <formula>$S$28</formula>
    </cfRule>
  </conditionalFormatting>
  <conditionalFormatting sqref="T29">
    <cfRule type="cellIs" dxfId="226" priority="5" stopIfTrue="1" operator="greaterThan">
      <formula>$S$19</formula>
    </cfRule>
  </conditionalFormatting>
  <conditionalFormatting sqref="T30">
    <cfRule type="cellIs" dxfId="225" priority="121" stopIfTrue="1" operator="greaterThan">
      <formula>$S$30</formula>
    </cfRule>
  </conditionalFormatting>
  <conditionalFormatting sqref="T31">
    <cfRule type="cellIs" dxfId="224" priority="120" stopIfTrue="1" operator="greaterThan">
      <formula>$S$31</formula>
    </cfRule>
  </conditionalFormatting>
  <conditionalFormatting sqref="T32">
    <cfRule type="cellIs" dxfId="223" priority="119" stopIfTrue="1" operator="greaterThan">
      <formula>$S$32</formula>
    </cfRule>
  </conditionalFormatting>
  <conditionalFormatting sqref="T33">
    <cfRule type="cellIs" dxfId="222" priority="118" stopIfTrue="1" operator="greaterThan">
      <formula>$S$33</formula>
    </cfRule>
  </conditionalFormatting>
  <conditionalFormatting sqref="T34">
    <cfRule type="cellIs" dxfId="221" priority="117" stopIfTrue="1" operator="greaterThan">
      <formula>$S$34</formula>
    </cfRule>
  </conditionalFormatting>
  <conditionalFormatting sqref="T35">
    <cfRule type="cellIs" dxfId="220" priority="116" stopIfTrue="1" operator="greaterThan">
      <formula>$S$35</formula>
    </cfRule>
  </conditionalFormatting>
  <conditionalFormatting sqref="T39">
    <cfRule type="cellIs" dxfId="219" priority="115" stopIfTrue="1" operator="greaterThan">
      <formula>$S$39</formula>
    </cfRule>
  </conditionalFormatting>
  <conditionalFormatting sqref="T48">
    <cfRule type="cellIs" dxfId="218" priority="113" stopIfTrue="1" operator="greaterThan">
      <formula>$S48</formula>
    </cfRule>
  </conditionalFormatting>
  <conditionalFormatting sqref="X7">
    <cfRule type="cellIs" dxfId="217" priority="112" stopIfTrue="1" operator="greaterThan">
      <formula>$W$7</formula>
    </cfRule>
  </conditionalFormatting>
  <conditionalFormatting sqref="X8">
    <cfRule type="cellIs" dxfId="216" priority="111" stopIfTrue="1" operator="greaterThan">
      <formula>($X8:$X23)</formula>
    </cfRule>
    <cfRule type="cellIs" dxfId="215" priority="110" stopIfTrue="1" operator="greaterThan">
      <formula>$W$8</formula>
    </cfRule>
  </conditionalFormatting>
  <conditionalFormatting sqref="X9">
    <cfRule type="cellIs" dxfId="214" priority="197" stopIfTrue="1" operator="greaterThan">
      <formula>$W$9</formula>
    </cfRule>
  </conditionalFormatting>
  <conditionalFormatting sqref="X10">
    <cfRule type="cellIs" dxfId="213" priority="109" stopIfTrue="1" operator="greaterThan">
      <formula>$W$10</formula>
    </cfRule>
  </conditionalFormatting>
  <conditionalFormatting sqref="X11">
    <cfRule type="cellIs" dxfId="212" priority="108" stopIfTrue="1" operator="greaterThan">
      <formula>$W$11</formula>
    </cfRule>
  </conditionalFormatting>
  <conditionalFormatting sqref="X12">
    <cfRule type="cellIs" dxfId="211" priority="107" stopIfTrue="1" operator="greaterThan">
      <formula>$W$12</formula>
    </cfRule>
  </conditionalFormatting>
  <conditionalFormatting sqref="X13">
    <cfRule type="cellIs" dxfId="210" priority="50" stopIfTrue="1" operator="greaterThan">
      <formula>$W$13</formula>
    </cfRule>
  </conditionalFormatting>
  <conditionalFormatting sqref="X14">
    <cfRule type="cellIs" dxfId="209" priority="106" stopIfTrue="1" operator="greaterThan">
      <formula>$W$14</formula>
    </cfRule>
  </conditionalFormatting>
  <conditionalFormatting sqref="X15">
    <cfRule type="cellIs" dxfId="208" priority="198" stopIfTrue="1" operator="greaterThan">
      <formula>$W$15</formula>
    </cfRule>
  </conditionalFormatting>
  <conditionalFormatting sqref="X16">
    <cfRule type="cellIs" dxfId="207" priority="49" stopIfTrue="1" operator="greaterThan">
      <formula>$W$16</formula>
    </cfRule>
  </conditionalFormatting>
  <conditionalFormatting sqref="X17">
    <cfRule type="cellIs" dxfId="206" priority="48" stopIfTrue="1" operator="greaterThan">
      <formula>$W$17</formula>
    </cfRule>
  </conditionalFormatting>
  <conditionalFormatting sqref="X18">
    <cfRule type="cellIs" dxfId="205" priority="47" stopIfTrue="1" operator="greaterThan">
      <formula>$W$18</formula>
    </cfRule>
  </conditionalFormatting>
  <conditionalFormatting sqref="X19">
    <cfRule type="cellIs" dxfId="204" priority="46" stopIfTrue="1" operator="greaterThan">
      <formula>$W$19</formula>
    </cfRule>
  </conditionalFormatting>
  <conditionalFormatting sqref="X20">
    <cfRule type="cellIs" dxfId="203" priority="45" stopIfTrue="1" operator="greaterThan">
      <formula>$W$20</formula>
    </cfRule>
  </conditionalFormatting>
  <conditionalFormatting sqref="X21">
    <cfRule type="cellIs" dxfId="202" priority="44" stopIfTrue="1" operator="greaterThan">
      <formula>$W$21</formula>
    </cfRule>
  </conditionalFormatting>
  <conditionalFormatting sqref="X22">
    <cfRule type="cellIs" dxfId="201" priority="43" stopIfTrue="1" operator="greaterThan">
      <formula>$W$22</formula>
    </cfRule>
  </conditionalFormatting>
  <conditionalFormatting sqref="X23">
    <cfRule type="cellIs" dxfId="200" priority="42" stopIfTrue="1" operator="greaterThan">
      <formula>$W$23</formula>
    </cfRule>
  </conditionalFormatting>
  <conditionalFormatting sqref="X24">
    <cfRule type="cellIs" dxfId="199" priority="41" stopIfTrue="1" operator="greaterThan">
      <formula>$W$24</formula>
    </cfRule>
  </conditionalFormatting>
  <conditionalFormatting sqref="X25">
    <cfRule type="cellIs" dxfId="198" priority="40" stopIfTrue="1" operator="greaterThan">
      <formula>$W$25</formula>
    </cfRule>
  </conditionalFormatting>
  <conditionalFormatting sqref="X26">
    <cfRule type="cellIs" dxfId="197" priority="38" stopIfTrue="1" operator="greaterThan">
      <formula>$W$26</formula>
    </cfRule>
  </conditionalFormatting>
  <conditionalFormatting sqref="X27">
    <cfRule type="cellIs" dxfId="196" priority="37" stopIfTrue="1" operator="greaterThan">
      <formula>$W$27</formula>
    </cfRule>
  </conditionalFormatting>
  <conditionalFormatting sqref="X28">
    <cfRule type="cellIs" dxfId="195" priority="36" stopIfTrue="1" operator="greaterThan">
      <formula>$W$28</formula>
    </cfRule>
  </conditionalFormatting>
  <conditionalFormatting sqref="X29">
    <cfRule type="cellIs" dxfId="194" priority="35" stopIfTrue="1" operator="greaterThan">
      <formula>$W$29</formula>
    </cfRule>
  </conditionalFormatting>
  <conditionalFormatting sqref="X30">
    <cfRule type="cellIs" dxfId="193" priority="34" stopIfTrue="1" operator="greaterThan">
      <formula>$W$30</formula>
    </cfRule>
  </conditionalFormatting>
  <conditionalFormatting sqref="X31">
    <cfRule type="cellIs" dxfId="192" priority="33" stopIfTrue="1" operator="greaterThan">
      <formula>$W$31</formula>
    </cfRule>
  </conditionalFormatting>
  <conditionalFormatting sqref="X32">
    <cfRule type="cellIs" dxfId="191" priority="32" stopIfTrue="1" operator="greaterThan">
      <formula>$W$32</formula>
    </cfRule>
  </conditionalFormatting>
  <conditionalFormatting sqref="X33">
    <cfRule type="cellIs" dxfId="190" priority="31" stopIfTrue="1" operator="greaterThan">
      <formula>$W$33</formula>
    </cfRule>
  </conditionalFormatting>
  <conditionalFormatting sqref="X39">
    <cfRule type="cellIs" dxfId="189" priority="30" stopIfTrue="1" operator="greaterThan">
      <formula>$W$39</formula>
    </cfRule>
  </conditionalFormatting>
  <conditionalFormatting sqref="X41">
    <cfRule type="cellIs" dxfId="188" priority="29" stopIfTrue="1" operator="greaterThan">
      <formula>$W$41</formula>
    </cfRule>
  </conditionalFormatting>
  <conditionalFormatting sqref="X42">
    <cfRule type="cellIs" dxfId="187" priority="28" stopIfTrue="1" operator="greaterThan">
      <formula>$W$42</formula>
    </cfRule>
  </conditionalFormatting>
  <conditionalFormatting sqref="X43">
    <cfRule type="cellIs" dxfId="186" priority="3" operator="greaterThan">
      <formula>$W$43</formula>
    </cfRule>
  </conditionalFormatting>
  <conditionalFormatting sqref="X44">
    <cfRule type="cellIs" dxfId="185" priority="4" stopIfTrue="1" operator="greaterThan">
      <formula>$W$44</formula>
    </cfRule>
  </conditionalFormatting>
  <conditionalFormatting sqref="X45">
    <cfRule type="cellIs" dxfId="184" priority="2" operator="greaterThan">
      <formula>$W$45</formula>
    </cfRule>
  </conditionalFormatting>
  <conditionalFormatting sqref="X46">
    <cfRule type="cellIs" dxfId="183" priority="1" operator="greaterThan">
      <formula>$W$46</formula>
    </cfRule>
  </conditionalFormatting>
  <conditionalFormatting sqref="X48">
    <cfRule type="cellIs" dxfId="182" priority="25" stopIfTrue="1" operator="greaterThan">
      <formula>$W$48</formula>
    </cfRule>
  </conditionalFormatting>
  <conditionalFormatting sqref="AB7:AB19">
    <cfRule type="cellIs" dxfId="181" priority="105" stopIfTrue="1" operator="greaterThan">
      <formula>$AA7</formula>
    </cfRule>
  </conditionalFormatting>
  <conditionalFormatting sqref="AB20">
    <cfRule type="cellIs" dxfId="180" priority="22" stopIfTrue="1" operator="greaterThan">
      <formula>$AA$20</formula>
    </cfRule>
  </conditionalFormatting>
  <conditionalFormatting sqref="AB21">
    <cfRule type="cellIs" dxfId="179" priority="21" stopIfTrue="1" operator="greaterThan">
      <formula>$AA$21</formula>
    </cfRule>
  </conditionalFormatting>
  <conditionalFormatting sqref="AB22">
    <cfRule type="cellIs" dxfId="178" priority="20" stopIfTrue="1" operator="greaterThan">
      <formula>$AA$22</formula>
    </cfRule>
  </conditionalFormatting>
  <conditionalFormatting sqref="AB23">
    <cfRule type="cellIs" dxfId="177" priority="19" stopIfTrue="1" operator="greaterThan">
      <formula>$AA$23</formula>
    </cfRule>
  </conditionalFormatting>
  <conditionalFormatting sqref="AB24">
    <cfRule type="cellIs" dxfId="176" priority="18" stopIfTrue="1" operator="greaterThan">
      <formula>$AA$24</formula>
    </cfRule>
  </conditionalFormatting>
  <conditionalFormatting sqref="AB25">
    <cfRule type="cellIs" dxfId="175" priority="17" stopIfTrue="1" operator="greaterThan">
      <formula>$AA$25</formula>
    </cfRule>
  </conditionalFormatting>
  <conditionalFormatting sqref="AB26">
    <cfRule type="cellIs" dxfId="174" priority="16" stopIfTrue="1" operator="greaterThan">
      <formula>$AA$26</formula>
    </cfRule>
  </conditionalFormatting>
  <conditionalFormatting sqref="AB27">
    <cfRule type="cellIs" dxfId="173" priority="15" stopIfTrue="1" operator="greaterThan">
      <formula>$AA$27</formula>
    </cfRule>
  </conditionalFormatting>
  <conditionalFormatting sqref="AB28">
    <cfRule type="cellIs" dxfId="172" priority="14" stopIfTrue="1" operator="greaterThan">
      <formula>$AA$28</formula>
    </cfRule>
  </conditionalFormatting>
  <conditionalFormatting sqref="AB39">
    <cfRule type="cellIs" dxfId="171" priority="51" stopIfTrue="1" operator="greaterThan">
      <formula>$AA$39</formula>
    </cfRule>
  </conditionalFormatting>
  <conditionalFormatting sqref="AB41">
    <cfRule type="cellIs" dxfId="170" priority="23" stopIfTrue="1" operator="greaterThan">
      <formula>$AA$41</formula>
    </cfRule>
  </conditionalFormatting>
  <conditionalFormatting sqref="AB42">
    <cfRule type="cellIs" dxfId="169" priority="104" stopIfTrue="1" operator="greaterThan">
      <formula>$AA42</formula>
    </cfRule>
  </conditionalFormatting>
  <conditionalFormatting sqref="AB48">
    <cfRule type="cellIs" dxfId="168" priority="103" stopIfTrue="1" operator="greaterThan">
      <formula>$AA48</formula>
    </cfRule>
    <cfRule type="cellIs" dxfId="167" priority="24" stopIfTrue="1" operator="greaterThan">
      <formula>$AA$48</formula>
    </cfRule>
  </conditionalFormatting>
  <printOptions horizontalCentered="1" verticalCentered="1"/>
  <pageMargins left="0.23622047244094488" right="0.23622047244094488" top="0.3543307086614173" bottom="0.3543307086614173" header="0.11811023622047244" footer="0.11811023622047244"/>
  <pageSetup paperSize="9" scale="7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4163-F6BE-42FB-8B0A-BA821DB4CB99}">
  <sheetPr>
    <pageSetUpPr fitToPage="1"/>
  </sheetPr>
  <dimension ref="A1:AF79"/>
  <sheetViews>
    <sheetView showZeros="0" zoomScale="80" zoomScaleNormal="80" workbookViewId="0">
      <selection activeCell="R58" sqref="R58"/>
    </sheetView>
  </sheetViews>
  <sheetFormatPr defaultColWidth="9" defaultRowHeight="13.5"/>
  <cols>
    <col min="1" max="1" width="6.625" style="57" customWidth="1"/>
    <col min="2" max="2" width="10.125" style="57" customWidth="1"/>
    <col min="3" max="4" width="7.625" style="178" customWidth="1"/>
    <col min="5" max="5" width="1.875" style="178" customWidth="1"/>
    <col min="6" max="6" width="10.125" style="57" customWidth="1"/>
    <col min="7" max="8" width="7.625" style="178" customWidth="1"/>
    <col min="9" max="9" width="1.875" style="178" customWidth="1"/>
    <col min="10" max="10" width="10.125" style="57" customWidth="1"/>
    <col min="11" max="12" width="7.625" style="178" customWidth="1"/>
    <col min="13" max="13" width="1.875" style="178" customWidth="1"/>
    <col min="14" max="14" width="10.125" style="57" customWidth="1"/>
    <col min="15" max="16" width="7.625" style="178" customWidth="1"/>
    <col min="17" max="17" width="1.875" style="178" customWidth="1"/>
    <col min="18" max="18" width="10.125" style="57" customWidth="1"/>
    <col min="19" max="20" width="7.625" style="178" customWidth="1"/>
    <col min="21" max="21" width="1.875" style="178" customWidth="1"/>
    <col min="22" max="22" width="10.125" style="57" customWidth="1"/>
    <col min="23" max="24" width="7.625" style="178" customWidth="1"/>
    <col min="25" max="25" width="1.875" style="178" customWidth="1"/>
    <col min="26" max="26" width="10.125" style="57" customWidth="1"/>
    <col min="27" max="28" width="7.625" style="178" customWidth="1"/>
    <col min="29" max="29" width="1.875" style="57" customWidth="1"/>
    <col min="30" max="16384" width="9" style="57"/>
  </cols>
  <sheetData>
    <row r="1" spans="1:32" s="62" customFormat="1" ht="28.5" customHeight="1">
      <c r="B1" s="177" t="s">
        <v>182</v>
      </c>
      <c r="C1" s="183"/>
      <c r="D1" s="249" t="s">
        <v>126</v>
      </c>
      <c r="E1" s="249"/>
      <c r="G1" s="183"/>
      <c r="H1" s="183"/>
      <c r="I1" s="183"/>
      <c r="J1" s="175" t="s">
        <v>125</v>
      </c>
      <c r="K1" s="183"/>
      <c r="L1" s="183"/>
      <c r="M1" s="183"/>
      <c r="N1" s="64"/>
      <c r="O1" s="183"/>
      <c r="P1" s="183"/>
      <c r="Q1" s="183"/>
      <c r="S1" s="183"/>
      <c r="T1" s="183"/>
      <c r="U1" s="183"/>
      <c r="W1" s="445" t="s">
        <v>124</v>
      </c>
      <c r="X1" s="445"/>
      <c r="Y1" s="412">
        <f>石川県部数集計表!O22</f>
        <v>0</v>
      </c>
      <c r="Z1" s="412"/>
      <c r="AA1" s="412"/>
      <c r="AB1" s="412"/>
      <c r="AC1" s="412"/>
    </row>
    <row r="2" spans="1:32" s="62" customFormat="1" ht="27.75" customHeight="1">
      <c r="B2" s="414" t="s">
        <v>181</v>
      </c>
      <c r="C2" s="414"/>
      <c r="D2" s="442">
        <f>石川県部数集計表!C2</f>
        <v>0</v>
      </c>
      <c r="E2" s="443"/>
      <c r="F2" s="443"/>
      <c r="G2" s="443"/>
      <c r="H2" s="443"/>
      <c r="I2" s="444"/>
      <c r="J2" s="414" t="s">
        <v>180</v>
      </c>
      <c r="K2" s="414"/>
      <c r="L2" s="416">
        <f>石川県部数集計表!I2</f>
        <v>0</v>
      </c>
      <c r="M2" s="417"/>
      <c r="N2" s="417"/>
      <c r="O2" s="417"/>
      <c r="P2" s="417"/>
      <c r="Q2" s="418"/>
      <c r="R2" s="419" t="s">
        <v>179</v>
      </c>
      <c r="S2" s="413"/>
      <c r="T2" s="414">
        <f>石川県部数集計表!N2</f>
        <v>0</v>
      </c>
      <c r="U2" s="414"/>
      <c r="V2" s="414"/>
      <c r="W2" s="414" t="s">
        <v>122</v>
      </c>
      <c r="X2" s="414"/>
      <c r="Y2" s="412">
        <f>SUM(A24,A34,A49,A65)</f>
        <v>0</v>
      </c>
      <c r="Z2" s="412"/>
      <c r="AA2" s="412"/>
      <c r="AB2" s="412"/>
      <c r="AC2" s="412"/>
    </row>
    <row r="3" spans="1:32" s="62" customFormat="1" ht="27.75" customHeight="1">
      <c r="B3" s="447" t="s">
        <v>262</v>
      </c>
      <c r="C3" s="448"/>
      <c r="D3" s="442">
        <f>石川県部数集計表!C3</f>
        <v>0</v>
      </c>
      <c r="E3" s="443"/>
      <c r="F3" s="443"/>
      <c r="G3" s="443"/>
      <c r="H3" s="443"/>
      <c r="I3" s="444"/>
      <c r="J3" s="414" t="s">
        <v>121</v>
      </c>
      <c r="K3" s="414"/>
      <c r="L3" s="442">
        <f>石川県部数集計表!I3</f>
        <v>0</v>
      </c>
      <c r="M3" s="443"/>
      <c r="N3" s="443"/>
      <c r="O3" s="443"/>
      <c r="P3" s="443"/>
      <c r="Q3" s="444"/>
      <c r="R3" s="419" t="s">
        <v>260</v>
      </c>
      <c r="S3" s="413"/>
      <c r="T3" s="429"/>
      <c r="U3" s="429"/>
      <c r="V3" s="429"/>
      <c r="W3" s="429"/>
      <c r="X3" s="429"/>
      <c r="Y3" s="429"/>
      <c r="Z3" s="429"/>
      <c r="AA3" s="429"/>
      <c r="AB3" s="429"/>
      <c r="AC3" s="429"/>
    </row>
    <row r="4" spans="1:32" s="62" customFormat="1" ht="6.75" customHeight="1">
      <c r="C4" s="183"/>
      <c r="D4" s="183"/>
      <c r="E4" s="183"/>
      <c r="G4" s="183"/>
      <c r="H4" s="183"/>
      <c r="I4" s="183"/>
      <c r="K4" s="183"/>
      <c r="L4" s="183"/>
      <c r="M4" s="183"/>
      <c r="O4" s="183"/>
      <c r="P4" s="183"/>
      <c r="Q4" s="183"/>
      <c r="S4" s="183"/>
      <c r="T4" s="183"/>
      <c r="U4" s="183"/>
      <c r="W4" s="183"/>
      <c r="X4" s="183"/>
      <c r="Y4" s="183"/>
      <c r="AA4" s="183"/>
      <c r="AB4" s="183"/>
    </row>
    <row r="5" spans="1:32" s="62" customFormat="1" ht="25.5" customHeight="1">
      <c r="A5" s="83"/>
      <c r="B5" s="422" t="s">
        <v>392</v>
      </c>
      <c r="C5" s="423"/>
      <c r="D5" s="423"/>
      <c r="E5" s="424"/>
      <c r="F5" s="422" t="s">
        <v>393</v>
      </c>
      <c r="G5" s="423"/>
      <c r="H5" s="423"/>
      <c r="I5" s="424"/>
      <c r="J5" s="446" t="s">
        <v>394</v>
      </c>
      <c r="K5" s="446"/>
      <c r="L5" s="446"/>
      <c r="M5" s="446"/>
      <c r="N5" s="422" t="s">
        <v>396</v>
      </c>
      <c r="O5" s="423"/>
      <c r="P5" s="423"/>
      <c r="Q5" s="423"/>
      <c r="R5" s="423"/>
      <c r="S5" s="423"/>
      <c r="T5" s="423"/>
      <c r="U5" s="424"/>
      <c r="V5" s="446" t="s">
        <v>397</v>
      </c>
      <c r="W5" s="446"/>
      <c r="X5" s="446"/>
      <c r="Y5" s="446"/>
      <c r="Z5" s="446"/>
      <c r="AA5" s="446"/>
      <c r="AB5" s="446"/>
      <c r="AC5" s="446"/>
    </row>
    <row r="6" spans="1:32" s="189" customFormat="1" ht="13.5" customHeight="1">
      <c r="A6" s="307"/>
      <c r="B6" s="315" t="s">
        <v>341</v>
      </c>
      <c r="C6" s="103" t="s">
        <v>258</v>
      </c>
      <c r="D6" s="319" t="s">
        <v>88</v>
      </c>
      <c r="E6" s="320" t="s">
        <v>87</v>
      </c>
      <c r="F6" s="103" t="s">
        <v>341</v>
      </c>
      <c r="G6" s="103" t="s">
        <v>342</v>
      </c>
      <c r="H6" s="319" t="s">
        <v>88</v>
      </c>
      <c r="I6" s="320" t="s">
        <v>87</v>
      </c>
      <c r="J6" s="103" t="s">
        <v>341</v>
      </c>
      <c r="K6" s="103" t="s">
        <v>258</v>
      </c>
      <c r="L6" s="319" t="s">
        <v>88</v>
      </c>
      <c r="M6" s="320" t="s">
        <v>87</v>
      </c>
      <c r="N6" s="103" t="s">
        <v>341</v>
      </c>
      <c r="O6" s="103" t="s">
        <v>258</v>
      </c>
      <c r="P6" s="319" t="s">
        <v>88</v>
      </c>
      <c r="Q6" s="320" t="s">
        <v>87</v>
      </c>
      <c r="R6" s="103" t="s">
        <v>341</v>
      </c>
      <c r="S6" s="103" t="s">
        <v>258</v>
      </c>
      <c r="T6" s="319" t="s">
        <v>88</v>
      </c>
      <c r="U6" s="320" t="s">
        <v>87</v>
      </c>
      <c r="V6" s="316" t="s">
        <v>341</v>
      </c>
      <c r="W6" s="103" t="s">
        <v>258</v>
      </c>
      <c r="X6" s="321" t="s">
        <v>88</v>
      </c>
      <c r="Y6" s="320" t="s">
        <v>87</v>
      </c>
      <c r="Z6" s="316" t="s">
        <v>341</v>
      </c>
      <c r="AA6" s="103" t="s">
        <v>258</v>
      </c>
      <c r="AB6" s="319" t="s">
        <v>88</v>
      </c>
      <c r="AC6" s="320" t="s">
        <v>87</v>
      </c>
    </row>
    <row r="7" spans="1:32" s="189" customFormat="1" ht="13.5" customHeight="1">
      <c r="A7" s="450" t="s">
        <v>402</v>
      </c>
      <c r="B7" s="200" t="s">
        <v>178</v>
      </c>
      <c r="C7" s="88">
        <v>500</v>
      </c>
      <c r="D7" s="99"/>
      <c r="E7" s="98"/>
      <c r="F7" s="246"/>
      <c r="G7" s="88"/>
      <c r="H7" s="99"/>
      <c r="I7" s="98"/>
      <c r="J7" s="248"/>
      <c r="K7" s="88"/>
      <c r="L7" s="193"/>
      <c r="M7" s="190"/>
      <c r="N7" s="200" t="s">
        <v>446</v>
      </c>
      <c r="O7" s="88">
        <v>3330</v>
      </c>
      <c r="P7" s="99"/>
      <c r="Q7" s="98"/>
      <c r="R7" s="200" t="s">
        <v>455</v>
      </c>
      <c r="S7" s="88">
        <v>2500</v>
      </c>
      <c r="T7" s="99"/>
      <c r="U7" s="98"/>
      <c r="V7" s="200" t="s">
        <v>177</v>
      </c>
      <c r="W7" s="103" t="s">
        <v>410</v>
      </c>
      <c r="X7" s="96"/>
      <c r="Y7" s="81"/>
      <c r="Z7" s="200" t="s">
        <v>555</v>
      </c>
      <c r="AA7" s="88">
        <v>590</v>
      </c>
      <c r="AB7" s="99"/>
      <c r="AC7" s="98"/>
      <c r="AD7" s="119" t="s">
        <v>68</v>
      </c>
      <c r="AE7" s="74"/>
      <c r="AF7" s="118"/>
    </row>
    <row r="8" spans="1:32" s="189" customFormat="1" ht="13.5" customHeight="1">
      <c r="A8" s="450"/>
      <c r="B8" s="200" t="s">
        <v>176</v>
      </c>
      <c r="C8" s="88">
        <v>200</v>
      </c>
      <c r="D8" s="99"/>
      <c r="E8" s="98"/>
      <c r="F8" s="94" t="s">
        <v>69</v>
      </c>
      <c r="G8" s="192"/>
      <c r="H8" s="191"/>
      <c r="I8" s="190"/>
      <c r="J8" s="94"/>
      <c r="K8" s="88">
        <v>0</v>
      </c>
      <c r="L8" s="99"/>
      <c r="M8" s="98"/>
      <c r="N8" s="200" t="s">
        <v>447</v>
      </c>
      <c r="O8" s="198" t="s">
        <v>71</v>
      </c>
      <c r="P8" s="91"/>
      <c r="Q8" s="98"/>
      <c r="R8" s="200" t="s">
        <v>456</v>
      </c>
      <c r="S8" s="88">
        <v>690</v>
      </c>
      <c r="T8" s="99"/>
      <c r="U8" s="98"/>
      <c r="V8" s="200" t="s">
        <v>367</v>
      </c>
      <c r="W8" s="88">
        <v>1120</v>
      </c>
      <c r="X8" s="99"/>
      <c r="Y8" s="98"/>
      <c r="Z8" s="200" t="s">
        <v>174</v>
      </c>
      <c r="AA8" s="88">
        <v>140</v>
      </c>
      <c r="AB8" s="99"/>
      <c r="AC8" s="98"/>
      <c r="AD8" s="119" t="s">
        <v>68</v>
      </c>
      <c r="AE8" s="74"/>
      <c r="AF8" s="118"/>
    </row>
    <row r="9" spans="1:32" s="189" customFormat="1" ht="13.5" customHeight="1">
      <c r="A9" s="450"/>
      <c r="B9" s="200" t="s">
        <v>175</v>
      </c>
      <c r="C9" s="88">
        <v>100</v>
      </c>
      <c r="D9" s="99"/>
      <c r="E9" s="98"/>
      <c r="F9" s="105"/>
      <c r="G9" s="192"/>
      <c r="H9" s="191"/>
      <c r="I9" s="190"/>
      <c r="J9" s="105"/>
      <c r="K9" s="88"/>
      <c r="L9" s="99"/>
      <c r="M9" s="98"/>
      <c r="N9" s="200" t="s">
        <v>448</v>
      </c>
      <c r="O9" s="88">
        <v>1210</v>
      </c>
      <c r="P9" s="99"/>
      <c r="Q9" s="98"/>
      <c r="R9" s="200" t="s">
        <v>457</v>
      </c>
      <c r="S9" s="88">
        <v>1140</v>
      </c>
      <c r="T9" s="99"/>
      <c r="U9" s="98"/>
      <c r="V9" s="200" t="s">
        <v>368</v>
      </c>
      <c r="W9" s="88">
        <v>880</v>
      </c>
      <c r="X9" s="99"/>
      <c r="Y9" s="98"/>
      <c r="Z9" s="200" t="s">
        <v>372</v>
      </c>
      <c r="AA9" s="88">
        <v>610</v>
      </c>
      <c r="AB9" s="99"/>
      <c r="AC9" s="98"/>
      <c r="AD9" s="119" t="s">
        <v>68</v>
      </c>
      <c r="AE9" s="74"/>
      <c r="AF9" s="118"/>
    </row>
    <row r="10" spans="1:32" s="189" customFormat="1" ht="13.5" customHeight="1">
      <c r="A10" s="450"/>
      <c r="B10" s="200" t="s">
        <v>174</v>
      </c>
      <c r="C10" s="88">
        <v>180</v>
      </c>
      <c r="D10" s="99"/>
      <c r="E10" s="98"/>
      <c r="F10" s="97"/>
      <c r="G10" s="192"/>
      <c r="H10" s="191"/>
      <c r="I10" s="190"/>
      <c r="J10" s="97"/>
      <c r="K10" s="88"/>
      <c r="L10" s="99"/>
      <c r="M10" s="98"/>
      <c r="N10" s="200" t="s">
        <v>610</v>
      </c>
      <c r="O10" s="88">
        <v>690</v>
      </c>
      <c r="P10" s="99"/>
      <c r="Q10" s="98"/>
      <c r="R10" s="200" t="s">
        <v>458</v>
      </c>
      <c r="S10" s="88">
        <v>1540</v>
      </c>
      <c r="T10" s="99"/>
      <c r="U10" s="98"/>
      <c r="V10" s="200" t="s">
        <v>369</v>
      </c>
      <c r="W10" s="88">
        <v>1200</v>
      </c>
      <c r="X10" s="99"/>
      <c r="Y10" s="98"/>
      <c r="Z10" s="94" t="s">
        <v>69</v>
      </c>
      <c r="AA10" s="88"/>
      <c r="AB10" s="87"/>
      <c r="AC10" s="190"/>
      <c r="AD10" s="119" t="s">
        <v>68</v>
      </c>
      <c r="AE10" s="74"/>
      <c r="AF10" s="118"/>
    </row>
    <row r="11" spans="1:32" s="189" customFormat="1" ht="13.5" customHeight="1">
      <c r="A11" s="450"/>
      <c r="B11" s="89"/>
      <c r="C11" s="192"/>
      <c r="D11" s="191"/>
      <c r="E11" s="190"/>
      <c r="F11" s="94"/>
      <c r="G11" s="192"/>
      <c r="H11" s="191"/>
      <c r="I11" s="190"/>
      <c r="J11" s="94"/>
      <c r="K11" s="88">
        <v>0</v>
      </c>
      <c r="L11" s="99"/>
      <c r="M11" s="98"/>
      <c r="N11" s="200" t="s">
        <v>449</v>
      </c>
      <c r="O11" s="88">
        <v>1150</v>
      </c>
      <c r="P11" s="99"/>
      <c r="Q11" s="98"/>
      <c r="R11" s="200" t="s">
        <v>459</v>
      </c>
      <c r="S11" s="88">
        <v>1200</v>
      </c>
      <c r="T11" s="99"/>
      <c r="U11" s="98"/>
      <c r="V11" s="200" t="s">
        <v>391</v>
      </c>
      <c r="W11" s="88">
        <v>110</v>
      </c>
      <c r="X11" s="99"/>
      <c r="Y11" s="98"/>
      <c r="Z11" s="318" t="s">
        <v>171</v>
      </c>
      <c r="AA11" s="323"/>
      <c r="AB11" s="325"/>
      <c r="AC11" s="326"/>
      <c r="AD11" s="119" t="s">
        <v>68</v>
      </c>
      <c r="AE11" s="74"/>
      <c r="AF11" s="118"/>
    </row>
    <row r="12" spans="1:32" s="189" customFormat="1" ht="13.5" customHeight="1">
      <c r="A12" s="450"/>
      <c r="B12" s="89"/>
      <c r="C12" s="192"/>
      <c r="D12" s="191"/>
      <c r="E12" s="190"/>
      <c r="F12" s="94"/>
      <c r="G12" s="192"/>
      <c r="H12" s="191"/>
      <c r="I12" s="190"/>
      <c r="J12" s="94"/>
      <c r="K12" s="88">
        <v>0</v>
      </c>
      <c r="L12" s="99"/>
      <c r="M12" s="98"/>
      <c r="N12" s="200" t="s">
        <v>450</v>
      </c>
      <c r="O12" s="88">
        <v>1620</v>
      </c>
      <c r="P12" s="99"/>
      <c r="Q12" s="98"/>
      <c r="R12" s="200" t="s">
        <v>460</v>
      </c>
      <c r="S12" s="88">
        <v>1140</v>
      </c>
      <c r="T12" s="99"/>
      <c r="U12" s="98"/>
      <c r="V12" s="200" t="s">
        <v>370</v>
      </c>
      <c r="W12" s="88">
        <v>640</v>
      </c>
      <c r="X12" s="99"/>
      <c r="Y12" s="98"/>
      <c r="Z12" s="200" t="s">
        <v>173</v>
      </c>
      <c r="AA12" s="88">
        <v>50</v>
      </c>
      <c r="AB12" s="99"/>
      <c r="AC12" s="98"/>
      <c r="AD12" s="119" t="s">
        <v>68</v>
      </c>
      <c r="AE12" s="245"/>
      <c r="AF12" s="244"/>
    </row>
    <row r="13" spans="1:32" s="189" customFormat="1" ht="13.5" customHeight="1">
      <c r="A13" s="450"/>
      <c r="B13" s="89"/>
      <c r="C13" s="192"/>
      <c r="D13" s="191"/>
      <c r="E13" s="190"/>
      <c r="F13" s="94"/>
      <c r="G13" s="192"/>
      <c r="H13" s="191"/>
      <c r="I13" s="190"/>
      <c r="J13" s="94"/>
      <c r="K13" s="88">
        <v>0</v>
      </c>
      <c r="L13" s="99"/>
      <c r="M13" s="98"/>
      <c r="N13" s="200" t="s">
        <v>451</v>
      </c>
      <c r="O13" s="88">
        <v>2830</v>
      </c>
      <c r="P13" s="99"/>
      <c r="Q13" s="98"/>
      <c r="R13" s="94" t="s">
        <v>69</v>
      </c>
      <c r="S13" s="88"/>
      <c r="T13" s="87"/>
      <c r="U13" s="81"/>
      <c r="V13" s="200" t="s">
        <v>371</v>
      </c>
      <c r="W13" s="88">
        <v>610</v>
      </c>
      <c r="X13" s="99"/>
      <c r="Y13" s="98"/>
      <c r="Z13" s="200" t="s">
        <v>172</v>
      </c>
      <c r="AA13" s="88">
        <v>70</v>
      </c>
      <c r="AB13" s="99"/>
      <c r="AC13" s="98"/>
      <c r="AD13" s="119" t="s">
        <v>68</v>
      </c>
      <c r="AE13" s="74"/>
      <c r="AF13" s="118"/>
    </row>
    <row r="14" spans="1:32" s="189" customFormat="1" ht="13.5" customHeight="1">
      <c r="A14" s="450"/>
      <c r="B14" s="89"/>
      <c r="C14" s="192"/>
      <c r="D14" s="191"/>
      <c r="E14" s="190"/>
      <c r="F14" s="94"/>
      <c r="G14" s="192"/>
      <c r="H14" s="191"/>
      <c r="I14" s="190"/>
      <c r="J14" s="94"/>
      <c r="K14" s="88">
        <v>0</v>
      </c>
      <c r="L14" s="99"/>
      <c r="M14" s="98"/>
      <c r="N14" s="200" t="s">
        <v>452</v>
      </c>
      <c r="O14" s="88">
        <v>2850</v>
      </c>
      <c r="P14" s="99"/>
      <c r="Q14" s="98"/>
      <c r="R14" s="318" t="s">
        <v>171</v>
      </c>
      <c r="S14" s="323"/>
      <c r="T14" s="325"/>
      <c r="U14" s="324"/>
      <c r="V14" s="131"/>
      <c r="W14" s="154"/>
      <c r="X14" s="247"/>
      <c r="Y14" s="90"/>
      <c r="Z14" s="200" t="s">
        <v>170</v>
      </c>
      <c r="AA14" s="198" t="s">
        <v>71</v>
      </c>
      <c r="AB14" s="91"/>
      <c r="AC14" s="145"/>
      <c r="AD14" s="119" t="s">
        <v>68</v>
      </c>
      <c r="AE14" s="245"/>
      <c r="AF14" s="244"/>
    </row>
    <row r="15" spans="1:32" s="189" customFormat="1" ht="13.5" customHeight="1">
      <c r="A15" s="450"/>
      <c r="B15" s="89"/>
      <c r="C15" s="192"/>
      <c r="D15" s="191"/>
      <c r="E15" s="190"/>
      <c r="F15" s="94"/>
      <c r="G15" s="192"/>
      <c r="H15" s="191"/>
      <c r="I15" s="190"/>
      <c r="J15" s="94"/>
      <c r="K15" s="88">
        <v>0</v>
      </c>
      <c r="L15" s="99"/>
      <c r="M15" s="98"/>
      <c r="N15" s="200" t="s">
        <v>453</v>
      </c>
      <c r="O15" s="88">
        <v>1330</v>
      </c>
      <c r="P15" s="99"/>
      <c r="Q15" s="98"/>
      <c r="R15" s="200" t="s">
        <v>461</v>
      </c>
      <c r="S15" s="88">
        <v>270</v>
      </c>
      <c r="T15" s="99"/>
      <c r="U15" s="98"/>
      <c r="V15" s="131"/>
      <c r="W15" s="154"/>
      <c r="X15" s="91"/>
      <c r="Y15" s="90"/>
      <c r="Z15" s="200" t="s">
        <v>169</v>
      </c>
      <c r="AA15" s="198" t="s">
        <v>71</v>
      </c>
      <c r="AB15" s="91"/>
      <c r="AC15" s="145"/>
      <c r="AD15" s="119" t="s">
        <v>68</v>
      </c>
      <c r="AE15" s="74"/>
      <c r="AF15" s="118"/>
    </row>
    <row r="16" spans="1:32" s="189" customFormat="1" ht="13.5" customHeight="1">
      <c r="A16" s="450"/>
      <c r="B16" s="89"/>
      <c r="C16" s="192"/>
      <c r="D16" s="191"/>
      <c r="E16" s="190"/>
      <c r="F16" s="94"/>
      <c r="G16" s="192"/>
      <c r="H16" s="191"/>
      <c r="I16" s="190"/>
      <c r="J16" s="94"/>
      <c r="K16" s="88">
        <v>0</v>
      </c>
      <c r="L16" s="99"/>
      <c r="M16" s="98"/>
      <c r="N16" s="200" t="s">
        <v>454</v>
      </c>
      <c r="O16" s="88">
        <v>970</v>
      </c>
      <c r="P16" s="99"/>
      <c r="Q16" s="98"/>
      <c r="R16" s="200" t="s">
        <v>462</v>
      </c>
      <c r="S16" s="88">
        <v>400</v>
      </c>
      <c r="T16" s="99"/>
      <c r="U16" s="98"/>
      <c r="V16" s="329"/>
      <c r="W16" s="88"/>
      <c r="X16" s="193"/>
      <c r="Y16" s="190"/>
      <c r="Z16" s="200" t="s">
        <v>166</v>
      </c>
      <c r="AA16" s="88">
        <v>60</v>
      </c>
      <c r="AB16" s="99"/>
      <c r="AC16" s="98"/>
      <c r="AD16" s="119" t="s">
        <v>68</v>
      </c>
      <c r="AE16" s="74"/>
      <c r="AF16" s="118"/>
    </row>
    <row r="17" spans="1:32" s="189" customFormat="1" ht="13.5" customHeight="1">
      <c r="A17" s="450"/>
      <c r="B17" s="89"/>
      <c r="C17" s="192"/>
      <c r="D17" s="191"/>
      <c r="E17" s="190"/>
      <c r="F17" s="94"/>
      <c r="G17" s="192"/>
      <c r="H17" s="191"/>
      <c r="I17" s="190"/>
      <c r="J17" s="94"/>
      <c r="K17" s="88">
        <v>0</v>
      </c>
      <c r="L17" s="99"/>
      <c r="M17" s="98"/>
      <c r="N17" s="94" t="s">
        <v>69</v>
      </c>
      <c r="O17" s="88"/>
      <c r="P17" s="193"/>
      <c r="Q17" s="190"/>
      <c r="R17" s="200" t="s">
        <v>463</v>
      </c>
      <c r="S17" s="88">
        <v>280</v>
      </c>
      <c r="T17" s="99"/>
      <c r="U17" s="98"/>
      <c r="V17" s="329"/>
      <c r="W17" s="88"/>
      <c r="X17" s="193"/>
      <c r="Y17" s="190"/>
      <c r="Z17" s="200" t="s">
        <v>168</v>
      </c>
      <c r="AA17" s="192">
        <v>20</v>
      </c>
      <c r="AB17" s="206"/>
      <c r="AC17" s="98"/>
      <c r="AD17" s="119" t="s">
        <v>68</v>
      </c>
      <c r="AE17" s="74"/>
      <c r="AF17" s="118"/>
    </row>
    <row r="18" spans="1:32" s="189" customFormat="1" ht="13.5" customHeight="1">
      <c r="A18" s="450"/>
      <c r="B18" s="89"/>
      <c r="C18" s="192"/>
      <c r="D18" s="191"/>
      <c r="E18" s="190"/>
      <c r="F18" s="94"/>
      <c r="G18" s="192"/>
      <c r="H18" s="191"/>
      <c r="I18" s="190"/>
      <c r="J18" s="94"/>
      <c r="K18" s="88">
        <v>0</v>
      </c>
      <c r="L18" s="99"/>
      <c r="M18" s="98"/>
      <c r="N18" s="469"/>
      <c r="O18" s="470"/>
      <c r="P18" s="193"/>
      <c r="Q18" s="190"/>
      <c r="R18" s="200" t="s">
        <v>167</v>
      </c>
      <c r="S18" s="88">
        <v>280</v>
      </c>
      <c r="T18" s="99"/>
      <c r="U18" s="98"/>
      <c r="V18" s="330"/>
      <c r="W18" s="88"/>
      <c r="X18" s="193"/>
      <c r="Y18" s="190"/>
      <c r="Z18" s="200" t="s">
        <v>167</v>
      </c>
      <c r="AA18" s="192">
        <v>90</v>
      </c>
      <c r="AB18" s="206"/>
      <c r="AC18" s="98"/>
      <c r="AD18" s="119" t="s">
        <v>68</v>
      </c>
      <c r="AE18" s="74"/>
      <c r="AF18" s="118"/>
    </row>
    <row r="19" spans="1:32" s="189" customFormat="1" ht="13.5" customHeight="1">
      <c r="A19" s="450"/>
      <c r="B19" s="89"/>
      <c r="C19" s="192"/>
      <c r="D19" s="191"/>
      <c r="E19" s="190"/>
      <c r="F19" s="94"/>
      <c r="G19" s="192"/>
      <c r="H19" s="191"/>
      <c r="I19" s="190"/>
      <c r="J19" s="94"/>
      <c r="K19" s="88">
        <v>0</v>
      </c>
      <c r="L19" s="99"/>
      <c r="M19" s="98"/>
      <c r="N19" s="342"/>
      <c r="O19" s="345"/>
      <c r="P19" s="193"/>
      <c r="Q19" s="190"/>
      <c r="R19" s="200" t="s">
        <v>166</v>
      </c>
      <c r="S19" s="88">
        <v>240</v>
      </c>
      <c r="T19" s="99"/>
      <c r="U19" s="98"/>
      <c r="V19" s="330" t="s">
        <v>592</v>
      </c>
      <c r="W19" s="192"/>
      <c r="X19" s="193"/>
      <c r="Y19" s="190"/>
      <c r="Z19" s="94"/>
      <c r="AA19" s="192"/>
      <c r="AB19" s="193"/>
      <c r="AC19" s="190"/>
      <c r="AD19" s="119" t="s">
        <v>68</v>
      </c>
      <c r="AE19" s="74"/>
      <c r="AF19" s="118"/>
    </row>
    <row r="20" spans="1:32" s="189" customFormat="1" ht="13.5" hidden="1" customHeight="1">
      <c r="A20" s="327"/>
      <c r="B20" s="89"/>
      <c r="C20" s="192"/>
      <c r="D20" s="191"/>
      <c r="E20" s="190"/>
      <c r="F20" s="94"/>
      <c r="G20" s="192"/>
      <c r="H20" s="191"/>
      <c r="I20" s="190"/>
      <c r="J20" s="94"/>
      <c r="K20" s="88">
        <v>0</v>
      </c>
      <c r="L20" s="99"/>
      <c r="M20" s="98"/>
      <c r="N20" s="243"/>
      <c r="O20" s="192"/>
      <c r="P20" s="193"/>
      <c r="Q20" s="190"/>
      <c r="R20" s="94"/>
      <c r="S20" s="192"/>
      <c r="T20" s="191"/>
      <c r="U20" s="190"/>
      <c r="V20" s="97"/>
      <c r="W20" s="192"/>
      <c r="X20" s="193"/>
      <c r="Y20" s="190"/>
      <c r="Z20" s="104"/>
      <c r="AA20" s="192"/>
      <c r="AB20" s="193"/>
      <c r="AC20" s="190"/>
      <c r="AD20" s="119" t="s">
        <v>68</v>
      </c>
      <c r="AE20" s="74"/>
      <c r="AF20" s="118"/>
    </row>
    <row r="21" spans="1:32" s="189" customFormat="1" ht="13.5" hidden="1" customHeight="1">
      <c r="A21" s="327"/>
      <c r="B21" s="89"/>
      <c r="C21" s="192"/>
      <c r="D21" s="191"/>
      <c r="E21" s="190"/>
      <c r="F21" s="94"/>
      <c r="G21" s="192"/>
      <c r="H21" s="191"/>
      <c r="I21" s="190"/>
      <c r="J21" s="94"/>
      <c r="K21" s="88">
        <v>0</v>
      </c>
      <c r="L21" s="99"/>
      <c r="M21" s="98"/>
      <c r="N21" s="239"/>
      <c r="O21" s="192"/>
      <c r="P21" s="193"/>
      <c r="Q21" s="190"/>
      <c r="R21" s="94"/>
      <c r="S21" s="192"/>
      <c r="T21" s="191"/>
      <c r="U21" s="190"/>
      <c r="V21" s="97"/>
      <c r="W21" s="192"/>
      <c r="X21" s="193"/>
      <c r="Y21" s="190"/>
      <c r="Z21" s="242"/>
      <c r="AA21" s="192"/>
      <c r="AB21" s="193"/>
      <c r="AC21" s="190"/>
      <c r="AD21" s="119" t="s">
        <v>68</v>
      </c>
      <c r="AE21" s="241"/>
      <c r="AF21" s="240"/>
    </row>
    <row r="22" spans="1:32" s="189" customFormat="1" ht="13.5" hidden="1" customHeight="1">
      <c r="A22" s="327"/>
      <c r="B22" s="89"/>
      <c r="C22" s="192"/>
      <c r="D22" s="191"/>
      <c r="E22" s="190"/>
      <c r="F22" s="94"/>
      <c r="G22" s="192"/>
      <c r="H22" s="191"/>
      <c r="I22" s="190"/>
      <c r="J22" s="94"/>
      <c r="K22" s="88">
        <v>0</v>
      </c>
      <c r="L22" s="99"/>
      <c r="M22" s="98"/>
      <c r="N22" s="239"/>
      <c r="O22" s="192"/>
      <c r="P22" s="193"/>
      <c r="Q22" s="190"/>
      <c r="R22" s="94"/>
      <c r="S22" s="192"/>
      <c r="T22" s="191"/>
      <c r="U22" s="190"/>
      <c r="V22" s="100"/>
      <c r="W22" s="192"/>
      <c r="X22" s="193"/>
      <c r="Y22" s="190"/>
      <c r="Z22" s="97"/>
      <c r="AA22" s="192"/>
      <c r="AB22" s="193"/>
      <c r="AC22" s="190"/>
      <c r="AD22" s="119" t="s">
        <v>68</v>
      </c>
      <c r="AE22" s="74"/>
      <c r="AF22" s="118"/>
    </row>
    <row r="23" spans="1:32" s="189" customFormat="1" ht="13.5" hidden="1" customHeight="1">
      <c r="A23" s="327"/>
      <c r="B23" s="89"/>
      <c r="C23" s="192"/>
      <c r="D23" s="191"/>
      <c r="E23" s="190"/>
      <c r="F23" s="94"/>
      <c r="G23" s="192"/>
      <c r="H23" s="191"/>
      <c r="I23" s="190"/>
      <c r="J23" s="94"/>
      <c r="K23" s="88"/>
      <c r="L23" s="87"/>
      <c r="M23" s="81"/>
      <c r="N23" s="239"/>
      <c r="O23" s="192"/>
      <c r="P23" s="193"/>
      <c r="Q23" s="190"/>
      <c r="R23" s="94"/>
      <c r="S23" s="192"/>
      <c r="T23" s="191"/>
      <c r="U23" s="190"/>
      <c r="V23" s="100"/>
      <c r="W23" s="192"/>
      <c r="X23" s="193"/>
      <c r="Y23" s="190"/>
      <c r="Z23" s="94"/>
      <c r="AA23" s="192"/>
      <c r="AB23" s="193"/>
      <c r="AC23" s="190"/>
      <c r="AD23" s="119" t="s">
        <v>68</v>
      </c>
    </row>
    <row r="24" spans="1:32" s="189" customFormat="1" ht="13.5" customHeight="1">
      <c r="A24" s="299">
        <f>SUM(D24,H24,L24,T24,AB24)</f>
        <v>0</v>
      </c>
      <c r="B24" s="100" t="s">
        <v>66</v>
      </c>
      <c r="C24" s="192">
        <f>SUM(C7:C17)</f>
        <v>980</v>
      </c>
      <c r="D24" s="191">
        <f>SUM(D7:D10)</f>
        <v>0</v>
      </c>
      <c r="E24" s="190"/>
      <c r="F24" s="100" t="s">
        <v>66</v>
      </c>
      <c r="G24" s="192">
        <f>SUM(G7:G17)</f>
        <v>0</v>
      </c>
      <c r="H24" s="191">
        <f>SUM(H7)</f>
        <v>0</v>
      </c>
      <c r="I24" s="190"/>
      <c r="J24" s="100" t="s">
        <v>66</v>
      </c>
      <c r="K24" s="192">
        <f>SUM(K8:K23)</f>
        <v>0</v>
      </c>
      <c r="L24" s="87">
        <f>SUM(L8:L23)</f>
        <v>0</v>
      </c>
      <c r="M24" s="190"/>
      <c r="N24" s="94"/>
      <c r="O24" s="192"/>
      <c r="P24" s="193"/>
      <c r="Q24" s="190"/>
      <c r="R24" s="100" t="s">
        <v>66</v>
      </c>
      <c r="S24" s="192">
        <f>SUM(O7:O16,S7:S19)</f>
        <v>25660</v>
      </c>
      <c r="T24" s="191">
        <f>SUM(P7:P16,T7:T19)</f>
        <v>0</v>
      </c>
      <c r="U24" s="190"/>
      <c r="V24" s="94"/>
      <c r="W24" s="192"/>
      <c r="X24" s="193"/>
      <c r="Y24" s="230"/>
      <c r="Z24" s="100" t="s">
        <v>66</v>
      </c>
      <c r="AA24" s="192">
        <f>SUM(W7:W15,AA7:AA18)</f>
        <v>6190</v>
      </c>
      <c r="AB24" s="191">
        <f>SUM(X7:X15,AB7:AB18)</f>
        <v>0</v>
      </c>
      <c r="AC24" s="190"/>
      <c r="AD24" s="119" t="s">
        <v>68</v>
      </c>
    </row>
    <row r="25" spans="1:32" s="189" customFormat="1" ht="13.5" customHeight="1">
      <c r="A25" s="305">
        <f>C24+G24+K24+S24+AA24</f>
        <v>32830</v>
      </c>
      <c r="C25" s="229"/>
      <c r="D25" s="229"/>
      <c r="E25" s="229"/>
      <c r="G25" s="229"/>
      <c r="H25" s="229"/>
      <c r="I25" s="229"/>
      <c r="K25" s="229"/>
      <c r="L25" s="229"/>
      <c r="M25" s="229"/>
      <c r="O25" s="229"/>
      <c r="P25" s="229"/>
      <c r="Q25" s="229"/>
      <c r="S25" s="229"/>
      <c r="T25" s="229"/>
      <c r="U25" s="229"/>
      <c r="V25" s="210"/>
      <c r="W25" s="209"/>
      <c r="X25" s="209"/>
      <c r="Y25" s="209"/>
      <c r="Z25" s="210"/>
      <c r="AA25" s="467"/>
      <c r="AB25" s="468"/>
      <c r="AC25" s="89"/>
      <c r="AD25" s="119" t="s">
        <v>68</v>
      </c>
    </row>
    <row r="26" spans="1:32" s="189" customFormat="1" ht="13.5" customHeight="1">
      <c r="A26" s="451" t="s">
        <v>165</v>
      </c>
      <c r="B26" s="200" t="s">
        <v>164</v>
      </c>
      <c r="C26" s="88">
        <v>100</v>
      </c>
      <c r="D26" s="99"/>
      <c r="E26" s="98"/>
      <c r="F26" s="94" t="s">
        <v>69</v>
      </c>
      <c r="G26" s="238"/>
      <c r="H26" s="193"/>
      <c r="I26" s="190"/>
      <c r="J26" s="114"/>
      <c r="K26" s="88"/>
      <c r="L26" s="193"/>
      <c r="M26" s="190"/>
      <c r="N26" s="200" t="s">
        <v>164</v>
      </c>
      <c r="O26" s="198" t="s">
        <v>71</v>
      </c>
      <c r="P26" s="350"/>
      <c r="Q26" s="98"/>
      <c r="R26" s="200" t="s">
        <v>467</v>
      </c>
      <c r="S26" s="88">
        <v>1390</v>
      </c>
      <c r="T26" s="99"/>
      <c r="U26" s="98"/>
      <c r="V26" s="200" t="s">
        <v>164</v>
      </c>
      <c r="W26" s="88">
        <v>940</v>
      </c>
      <c r="X26" s="99"/>
      <c r="Y26" s="98"/>
      <c r="Z26" s="200" t="s">
        <v>163</v>
      </c>
      <c r="AA26" s="88">
        <v>490</v>
      </c>
      <c r="AB26" s="99"/>
      <c r="AC26" s="98"/>
      <c r="AD26" s="119" t="s">
        <v>68</v>
      </c>
    </row>
    <row r="27" spans="1:32" s="189" customFormat="1" ht="13.5" customHeight="1">
      <c r="A27" s="452"/>
      <c r="B27" s="200" t="s">
        <v>162</v>
      </c>
      <c r="C27" s="88">
        <v>30</v>
      </c>
      <c r="D27" s="99"/>
      <c r="E27" s="98"/>
      <c r="F27" s="94" t="s">
        <v>69</v>
      </c>
      <c r="G27" s="238"/>
      <c r="H27" s="193"/>
      <c r="I27" s="190"/>
      <c r="J27" s="94"/>
      <c r="K27" s="205"/>
      <c r="L27" s="96"/>
      <c r="M27" s="81"/>
      <c r="N27" s="200" t="s">
        <v>464</v>
      </c>
      <c r="O27" s="88">
        <v>1240</v>
      </c>
      <c r="P27" s="99"/>
      <c r="Q27" s="98"/>
      <c r="R27" s="200" t="s">
        <v>468</v>
      </c>
      <c r="S27" s="88">
        <v>1310</v>
      </c>
      <c r="T27" s="99"/>
      <c r="U27" s="98"/>
      <c r="V27" s="200" t="s">
        <v>373</v>
      </c>
      <c r="W27" s="88">
        <v>1220</v>
      </c>
      <c r="X27" s="99"/>
      <c r="Y27" s="98"/>
      <c r="Z27" s="200" t="s">
        <v>161</v>
      </c>
      <c r="AA27" s="88">
        <v>70</v>
      </c>
      <c r="AB27" s="99"/>
      <c r="AC27" s="98"/>
      <c r="AD27" s="119" t="s">
        <v>68</v>
      </c>
    </row>
    <row r="28" spans="1:32" s="189" customFormat="1" ht="13.5" customHeight="1">
      <c r="A28" s="452"/>
      <c r="B28" s="200" t="s">
        <v>160</v>
      </c>
      <c r="C28" s="88">
        <v>20</v>
      </c>
      <c r="D28" s="99"/>
      <c r="E28" s="98"/>
      <c r="F28" s="94" t="s">
        <v>69</v>
      </c>
      <c r="G28" s="238"/>
      <c r="H28" s="193"/>
      <c r="I28" s="190"/>
      <c r="J28" s="105"/>
      <c r="K28" s="88"/>
      <c r="L28" s="99"/>
      <c r="M28" s="98"/>
      <c r="N28" s="200" t="s">
        <v>465</v>
      </c>
      <c r="O28" s="88">
        <v>1960</v>
      </c>
      <c r="P28" s="99"/>
      <c r="Q28" s="98"/>
      <c r="R28" s="200" t="s">
        <v>469</v>
      </c>
      <c r="S28" s="88">
        <v>960</v>
      </c>
      <c r="T28" s="99"/>
      <c r="U28" s="98"/>
      <c r="V28" s="131"/>
      <c r="W28" s="154">
        <v>0</v>
      </c>
      <c r="X28" s="91"/>
      <c r="Y28" s="90"/>
      <c r="Z28" s="234" t="s">
        <v>69</v>
      </c>
      <c r="AA28" s="88"/>
      <c r="AB28" s="191"/>
      <c r="AC28" s="190"/>
      <c r="AD28" s="119" t="s">
        <v>68</v>
      </c>
    </row>
    <row r="29" spans="1:32" s="189" customFormat="1" ht="13.5" customHeight="1">
      <c r="A29" s="452"/>
      <c r="B29" s="89"/>
      <c r="C29" s="192"/>
      <c r="D29" s="191"/>
      <c r="E29" s="190"/>
      <c r="F29" s="94"/>
      <c r="G29" s="192"/>
      <c r="H29" s="193"/>
      <c r="I29" s="190"/>
      <c r="J29" s="97"/>
      <c r="K29" s="88"/>
      <c r="L29" s="99"/>
      <c r="M29" s="98"/>
      <c r="N29" s="200" t="s">
        <v>466</v>
      </c>
      <c r="O29" s="88">
        <v>2340</v>
      </c>
      <c r="P29" s="99"/>
      <c r="Q29" s="98"/>
      <c r="R29" s="200" t="s">
        <v>470</v>
      </c>
      <c r="S29" s="198" t="s">
        <v>71</v>
      </c>
      <c r="T29" s="91"/>
      <c r="U29" s="98"/>
      <c r="V29" s="94" t="s">
        <v>69</v>
      </c>
      <c r="W29" s="88"/>
      <c r="X29" s="96"/>
      <c r="Y29" s="81"/>
      <c r="Z29" s="234"/>
      <c r="AA29" s="192"/>
      <c r="AB29" s="191"/>
      <c r="AC29" s="190"/>
      <c r="AD29" s="119" t="s">
        <v>68</v>
      </c>
    </row>
    <row r="30" spans="1:32" s="189" customFormat="1" ht="13.5" hidden="1" customHeight="1">
      <c r="A30" s="328"/>
      <c r="B30" s="89"/>
      <c r="C30" s="192"/>
      <c r="D30" s="191"/>
      <c r="E30" s="190"/>
      <c r="F30" s="94"/>
      <c r="G30" s="192"/>
      <c r="H30" s="193"/>
      <c r="I30" s="190"/>
      <c r="J30" s="94"/>
      <c r="K30" s="88">
        <v>0</v>
      </c>
      <c r="L30" s="99"/>
      <c r="M30" s="98"/>
      <c r="N30" s="131"/>
      <c r="O30" s="237">
        <v>0</v>
      </c>
      <c r="P30" s="236"/>
      <c r="Q30" s="90"/>
      <c r="R30" s="94" t="s">
        <v>69</v>
      </c>
      <c r="S30" s="192"/>
      <c r="T30" s="191"/>
      <c r="U30" s="190"/>
      <c r="V30" s="235"/>
      <c r="W30" s="235"/>
      <c r="X30" s="193"/>
      <c r="Y30" s="190"/>
      <c r="Z30" s="234"/>
      <c r="AA30" s="192"/>
      <c r="AB30" s="191"/>
      <c r="AC30" s="190"/>
      <c r="AD30" s="119" t="s">
        <v>68</v>
      </c>
    </row>
    <row r="31" spans="1:32" s="189" customFormat="1" ht="13.5" hidden="1" customHeight="1">
      <c r="A31" s="328"/>
      <c r="B31" s="89"/>
      <c r="C31" s="192"/>
      <c r="D31" s="191"/>
      <c r="E31" s="190"/>
      <c r="F31" s="94"/>
      <c r="G31" s="192"/>
      <c r="H31" s="193"/>
      <c r="I31" s="190"/>
      <c r="J31" s="94"/>
      <c r="K31" s="88">
        <v>0</v>
      </c>
      <c r="L31" s="99"/>
      <c r="M31" s="98"/>
      <c r="N31" s="104"/>
      <c r="O31" s="88"/>
      <c r="P31" s="96"/>
      <c r="Q31" s="81"/>
      <c r="R31" s="197"/>
      <c r="S31" s="192"/>
      <c r="T31" s="191"/>
      <c r="U31" s="190"/>
      <c r="V31" s="217"/>
      <c r="W31" s="232"/>
      <c r="X31" s="193"/>
      <c r="Y31" s="190"/>
      <c r="Z31" s="231"/>
      <c r="AA31" s="192"/>
      <c r="AB31" s="191"/>
      <c r="AC31" s="190"/>
      <c r="AD31" s="119" t="s">
        <v>68</v>
      </c>
    </row>
    <row r="32" spans="1:32" s="189" customFormat="1" ht="13.5" hidden="1" customHeight="1">
      <c r="A32" s="328"/>
      <c r="B32" s="89"/>
      <c r="C32" s="192"/>
      <c r="D32" s="191"/>
      <c r="E32" s="190"/>
      <c r="F32" s="94"/>
      <c r="G32" s="192"/>
      <c r="H32" s="193"/>
      <c r="I32" s="190"/>
      <c r="J32" s="94"/>
      <c r="K32" s="88">
        <v>0</v>
      </c>
      <c r="L32" s="99"/>
      <c r="M32" s="98"/>
      <c r="N32" s="97"/>
      <c r="O32" s="88"/>
      <c r="P32" s="96"/>
      <c r="Q32" s="81"/>
      <c r="R32" s="233"/>
      <c r="S32" s="192"/>
      <c r="T32" s="191"/>
      <c r="U32" s="190"/>
      <c r="V32" s="97"/>
      <c r="W32" s="232"/>
      <c r="X32" s="193"/>
      <c r="Y32" s="190"/>
      <c r="Z32" s="231"/>
      <c r="AA32" s="192"/>
      <c r="AB32" s="191"/>
      <c r="AC32" s="190"/>
      <c r="AD32" s="119" t="s">
        <v>68</v>
      </c>
      <c r="AE32" s="74"/>
    </row>
    <row r="33" spans="1:31" s="189" customFormat="1" ht="13.5" hidden="1" customHeight="1">
      <c r="A33" s="328"/>
      <c r="B33" s="89"/>
      <c r="C33" s="192"/>
      <c r="D33" s="191"/>
      <c r="E33" s="190"/>
      <c r="F33" s="94"/>
      <c r="G33" s="192"/>
      <c r="H33" s="193"/>
      <c r="I33" s="190"/>
      <c r="J33" s="94"/>
      <c r="K33" s="88">
        <v>0</v>
      </c>
      <c r="L33" s="99"/>
      <c r="M33" s="98"/>
      <c r="N33" s="97"/>
      <c r="O33" s="88"/>
      <c r="P33" s="96"/>
      <c r="Q33" s="81"/>
      <c r="R33" s="89"/>
      <c r="S33" s="192"/>
      <c r="T33" s="191"/>
      <c r="U33" s="190"/>
      <c r="V33" s="97"/>
      <c r="W33" s="232"/>
      <c r="X33" s="193"/>
      <c r="Y33" s="190"/>
      <c r="Z33" s="231"/>
      <c r="AA33" s="192"/>
      <c r="AB33" s="191"/>
      <c r="AC33" s="190"/>
      <c r="AD33" s="119" t="s">
        <v>68</v>
      </c>
      <c r="AE33" s="74"/>
    </row>
    <row r="34" spans="1:31" s="189" customFormat="1" ht="13.5" customHeight="1">
      <c r="A34" s="299">
        <f>SUM(D34,L34,T34,AB34)</f>
        <v>0</v>
      </c>
      <c r="B34" s="100" t="s">
        <v>66</v>
      </c>
      <c r="C34" s="192">
        <f>SUM(C26:C30)</f>
        <v>150</v>
      </c>
      <c r="D34" s="191">
        <f>SUM(D26:D28)</f>
        <v>0</v>
      </c>
      <c r="E34" s="190"/>
      <c r="F34" s="94"/>
      <c r="G34" s="192"/>
      <c r="H34" s="193"/>
      <c r="I34" s="190"/>
      <c r="J34" s="100" t="s">
        <v>66</v>
      </c>
      <c r="K34" s="192">
        <f>SUM(K27:K33)</f>
        <v>0</v>
      </c>
      <c r="L34" s="191">
        <f>SUM(L27:L33)</f>
        <v>0</v>
      </c>
      <c r="M34" s="195"/>
      <c r="N34" s="469"/>
      <c r="O34" s="470"/>
      <c r="P34" s="193"/>
      <c r="Q34" s="190"/>
      <c r="R34" s="100" t="s">
        <v>66</v>
      </c>
      <c r="S34" s="192">
        <f>SUM(O26:O30,S26:S29)</f>
        <v>9200</v>
      </c>
      <c r="T34" s="191">
        <f>SUM(P26:P30,T26:T29)</f>
        <v>0</v>
      </c>
      <c r="U34" s="190"/>
      <c r="V34" s="97"/>
      <c r="W34" s="192"/>
      <c r="X34" s="193"/>
      <c r="Y34" s="230"/>
      <c r="Z34" s="100" t="s">
        <v>66</v>
      </c>
      <c r="AA34" s="192">
        <f>SUM(AA26:AA28)+SUM(W26:W30)</f>
        <v>2720</v>
      </c>
      <c r="AB34" s="191">
        <f>SUM(X26:X29,AB26:AB27)</f>
        <v>0</v>
      </c>
      <c r="AC34" s="190"/>
      <c r="AD34" s="119" t="s">
        <v>68</v>
      </c>
      <c r="AE34" s="74"/>
    </row>
    <row r="35" spans="1:31" s="189" customFormat="1" ht="13.5" customHeight="1">
      <c r="A35" s="305">
        <f>C34+K34+S34+AA34</f>
        <v>12070</v>
      </c>
      <c r="C35" s="229"/>
      <c r="D35" s="229"/>
      <c r="E35" s="229"/>
      <c r="G35" s="229"/>
      <c r="H35" s="229"/>
      <c r="I35" s="229"/>
      <c r="K35" s="229"/>
      <c r="L35" s="229"/>
      <c r="M35" s="229"/>
      <c r="N35" s="342"/>
      <c r="O35" s="346"/>
      <c r="P35" s="229"/>
      <c r="Q35" s="229"/>
      <c r="S35" s="229"/>
      <c r="T35" s="229"/>
      <c r="U35" s="229"/>
      <c r="V35" s="210"/>
      <c r="W35" s="209"/>
      <c r="X35" s="209"/>
      <c r="Y35" s="209"/>
      <c r="Z35" s="210"/>
      <c r="AA35" s="467"/>
      <c r="AB35" s="468"/>
      <c r="AC35" s="89"/>
      <c r="AD35" s="119" t="s">
        <v>68</v>
      </c>
      <c r="AE35" s="74"/>
    </row>
    <row r="36" spans="1:31" s="189" customFormat="1" ht="13.5" customHeight="1">
      <c r="A36" s="453" t="s">
        <v>45</v>
      </c>
      <c r="B36" s="200" t="s">
        <v>159</v>
      </c>
      <c r="C36" s="88">
        <v>420</v>
      </c>
      <c r="D36" s="99"/>
      <c r="E36" s="98"/>
      <c r="F36" s="94"/>
      <c r="G36" s="88"/>
      <c r="H36" s="99"/>
      <c r="I36" s="98"/>
      <c r="J36" s="114"/>
      <c r="K36" s="88"/>
      <c r="L36" s="193"/>
      <c r="M36" s="190"/>
      <c r="N36" s="200" t="s">
        <v>158</v>
      </c>
      <c r="O36" s="88">
        <v>6120</v>
      </c>
      <c r="P36" s="99"/>
      <c r="Q36" s="98"/>
      <c r="R36" s="200" t="s">
        <v>157</v>
      </c>
      <c r="S36" s="198" t="s">
        <v>71</v>
      </c>
      <c r="T36" s="91"/>
      <c r="U36" s="98"/>
      <c r="V36" s="200" t="s">
        <v>156</v>
      </c>
      <c r="W36" s="198" t="s">
        <v>71</v>
      </c>
      <c r="X36" s="91"/>
      <c r="Y36" s="98"/>
      <c r="Z36" s="200" t="s">
        <v>375</v>
      </c>
      <c r="AA36" s="88">
        <v>710</v>
      </c>
      <c r="AB36" s="99"/>
      <c r="AC36" s="98"/>
      <c r="AD36" s="119" t="s">
        <v>68</v>
      </c>
      <c r="AE36" s="74"/>
    </row>
    <row r="37" spans="1:31" s="189" customFormat="1" ht="13.5" customHeight="1">
      <c r="A37" s="454"/>
      <c r="B37" s="200" t="s">
        <v>155</v>
      </c>
      <c r="C37" s="88">
        <v>410</v>
      </c>
      <c r="D37" s="99"/>
      <c r="E37" s="98"/>
      <c r="F37" s="89" t="s">
        <v>69</v>
      </c>
      <c r="G37" s="192"/>
      <c r="H37" s="191"/>
      <c r="I37" s="190"/>
      <c r="J37" s="94"/>
      <c r="K37" s="88">
        <v>0</v>
      </c>
      <c r="L37" s="99"/>
      <c r="M37" s="98"/>
      <c r="N37" s="200" t="s">
        <v>471</v>
      </c>
      <c r="O37" s="88">
        <v>4950</v>
      </c>
      <c r="P37" s="99"/>
      <c r="Q37" s="98"/>
      <c r="R37" s="200" t="s">
        <v>552</v>
      </c>
      <c r="S37" s="88">
        <v>580</v>
      </c>
      <c r="T37" s="99"/>
      <c r="U37" s="98"/>
      <c r="V37" s="200" t="s">
        <v>390</v>
      </c>
      <c r="W37" s="88">
        <v>1110</v>
      </c>
      <c r="X37" s="99"/>
      <c r="Y37" s="98"/>
      <c r="Z37" s="200" t="s">
        <v>376</v>
      </c>
      <c r="AA37" s="88">
        <v>1380</v>
      </c>
      <c r="AB37" s="99"/>
      <c r="AC37" s="98"/>
      <c r="AD37" s="119" t="s">
        <v>68</v>
      </c>
      <c r="AE37" s="74"/>
    </row>
    <row r="38" spans="1:31" s="189" customFormat="1" ht="13.5" customHeight="1">
      <c r="A38" s="454"/>
      <c r="B38" s="200" t="s">
        <v>153</v>
      </c>
      <c r="C38" s="88">
        <v>10</v>
      </c>
      <c r="D38" s="99"/>
      <c r="E38" s="98"/>
      <c r="F38" s="105"/>
      <c r="G38" s="192"/>
      <c r="H38" s="191"/>
      <c r="I38" s="190"/>
      <c r="J38" s="105"/>
      <c r="K38" s="88"/>
      <c r="L38" s="99"/>
      <c r="M38" s="98"/>
      <c r="N38" s="200" t="s">
        <v>472</v>
      </c>
      <c r="O38" s="88">
        <v>2330</v>
      </c>
      <c r="P38" s="99"/>
      <c r="Q38" s="98"/>
      <c r="R38" s="200" t="s">
        <v>154</v>
      </c>
      <c r="S38" s="198" t="s">
        <v>71</v>
      </c>
      <c r="T38" s="91"/>
      <c r="U38" s="98"/>
      <c r="V38" s="200" t="s">
        <v>152</v>
      </c>
      <c r="W38" s="198" t="s">
        <v>71</v>
      </c>
      <c r="X38" s="91"/>
      <c r="Y38" s="98"/>
      <c r="Z38" s="200" t="s">
        <v>377</v>
      </c>
      <c r="AA38" s="88">
        <v>1480</v>
      </c>
      <c r="AB38" s="99"/>
      <c r="AC38" s="98"/>
      <c r="AD38" s="119" t="s">
        <v>68</v>
      </c>
      <c r="AE38" s="74"/>
    </row>
    <row r="39" spans="1:31" s="189" customFormat="1" ht="13.5" customHeight="1">
      <c r="A39" s="454"/>
      <c r="B39" s="200" t="s">
        <v>152</v>
      </c>
      <c r="C39" s="198" t="s">
        <v>71</v>
      </c>
      <c r="D39" s="87"/>
      <c r="E39" s="98"/>
      <c r="F39" s="97"/>
      <c r="G39" s="227"/>
      <c r="H39" s="226"/>
      <c r="I39" s="190"/>
      <c r="J39" s="97"/>
      <c r="K39" s="88"/>
      <c r="L39" s="99"/>
      <c r="M39" s="98"/>
      <c r="N39" s="200" t="s">
        <v>473</v>
      </c>
      <c r="O39" s="88">
        <v>600</v>
      </c>
      <c r="P39" s="99"/>
      <c r="Q39" s="98"/>
      <c r="R39" s="200" t="s">
        <v>476</v>
      </c>
      <c r="S39" s="88">
        <v>2030</v>
      </c>
      <c r="T39" s="99"/>
      <c r="U39" s="98"/>
      <c r="V39" s="200" t="s">
        <v>374</v>
      </c>
      <c r="W39" s="88">
        <v>450</v>
      </c>
      <c r="X39" s="99"/>
      <c r="Y39" s="98"/>
      <c r="Z39" s="200" t="s">
        <v>378</v>
      </c>
      <c r="AA39" s="88">
        <v>730</v>
      </c>
      <c r="AB39" s="99"/>
      <c r="AC39" s="98"/>
      <c r="AD39" s="119" t="s">
        <v>68</v>
      </c>
      <c r="AE39" s="74"/>
    </row>
    <row r="40" spans="1:31" s="189" customFormat="1" ht="13.5" customHeight="1">
      <c r="A40" s="454"/>
      <c r="B40" s="200" t="s">
        <v>151</v>
      </c>
      <c r="C40" s="88">
        <v>10</v>
      </c>
      <c r="D40" s="99"/>
      <c r="E40" s="98"/>
      <c r="F40" s="100" t="s">
        <v>66</v>
      </c>
      <c r="G40" s="192">
        <f>SUM(G36:G39)</f>
        <v>0</v>
      </c>
      <c r="H40" s="191">
        <f>SUM(H36)</f>
        <v>0</v>
      </c>
      <c r="I40" s="190"/>
      <c r="J40" s="94"/>
      <c r="K40" s="88">
        <v>0</v>
      </c>
      <c r="L40" s="99"/>
      <c r="M40" s="98"/>
      <c r="N40" s="200" t="s">
        <v>474</v>
      </c>
      <c r="O40" s="88">
        <v>1570</v>
      </c>
      <c r="P40" s="99"/>
      <c r="Q40" s="98"/>
      <c r="R40" s="200" t="s">
        <v>477</v>
      </c>
      <c r="S40" s="88">
        <v>910</v>
      </c>
      <c r="T40" s="99"/>
      <c r="U40" s="98"/>
      <c r="V40" s="200" t="s">
        <v>148</v>
      </c>
      <c r="W40" s="198" t="s">
        <v>71</v>
      </c>
      <c r="X40" s="87"/>
      <c r="Y40" s="81"/>
      <c r="Z40" s="200" t="s">
        <v>150</v>
      </c>
      <c r="AA40" s="88">
        <v>520</v>
      </c>
      <c r="AB40" s="99"/>
      <c r="AC40" s="98"/>
      <c r="AD40" s="119" t="s">
        <v>68</v>
      </c>
      <c r="AE40" s="74"/>
    </row>
    <row r="41" spans="1:31" s="189" customFormat="1" ht="13.5" customHeight="1">
      <c r="A41" s="454"/>
      <c r="B41" s="200" t="s">
        <v>149</v>
      </c>
      <c r="C41" s="88">
        <v>20</v>
      </c>
      <c r="D41" s="99"/>
      <c r="E41" s="98"/>
      <c r="F41" s="94" t="s">
        <v>69</v>
      </c>
      <c r="G41" s="192"/>
      <c r="H41" s="225"/>
      <c r="I41" s="190"/>
      <c r="J41" s="94"/>
      <c r="K41" s="88">
        <v>0</v>
      </c>
      <c r="L41" s="99"/>
      <c r="M41" s="98"/>
      <c r="N41" s="200" t="s">
        <v>148</v>
      </c>
      <c r="O41" s="198" t="s">
        <v>71</v>
      </c>
      <c r="P41" s="351"/>
      <c r="Q41" s="98"/>
      <c r="R41" s="200" t="s">
        <v>147</v>
      </c>
      <c r="S41" s="198" t="s">
        <v>71</v>
      </c>
      <c r="T41" s="351"/>
      <c r="U41" s="98"/>
      <c r="V41" s="200" t="s">
        <v>146</v>
      </c>
      <c r="W41" s="88">
        <v>410</v>
      </c>
      <c r="X41" s="99"/>
      <c r="Y41" s="98"/>
      <c r="Z41" s="200" t="s">
        <v>404</v>
      </c>
      <c r="AA41" s="88">
        <v>300</v>
      </c>
      <c r="AB41" s="99"/>
      <c r="AC41" s="98"/>
      <c r="AD41" s="119" t="s">
        <v>68</v>
      </c>
      <c r="AE41" s="74"/>
    </row>
    <row r="42" spans="1:31" s="189" customFormat="1" ht="13.5" customHeight="1">
      <c r="A42" s="454"/>
      <c r="B42" s="89"/>
      <c r="C42" s="192"/>
      <c r="D42" s="191"/>
      <c r="E42" s="190"/>
      <c r="F42" s="430" t="s">
        <v>395</v>
      </c>
      <c r="G42" s="431"/>
      <c r="H42" s="431"/>
      <c r="I42" s="432"/>
      <c r="J42" s="329"/>
      <c r="K42" s="99"/>
      <c r="L42" s="99"/>
      <c r="M42" s="98"/>
      <c r="N42" s="200" t="s">
        <v>611</v>
      </c>
      <c r="O42" s="88">
        <v>670</v>
      </c>
      <c r="P42" s="99"/>
      <c r="Q42" s="98"/>
      <c r="R42" s="200" t="s">
        <v>145</v>
      </c>
      <c r="S42" s="198" t="s">
        <v>71</v>
      </c>
      <c r="T42" s="91"/>
      <c r="U42" s="98"/>
      <c r="V42" s="94" t="s">
        <v>69</v>
      </c>
      <c r="W42" s="88"/>
      <c r="X42" s="96"/>
      <c r="Y42" s="81"/>
      <c r="Z42" s="363" t="s">
        <v>572</v>
      </c>
      <c r="AA42" s="364">
        <v>300</v>
      </c>
      <c r="AB42" s="99"/>
      <c r="AC42" s="98"/>
      <c r="AD42" s="119" t="s">
        <v>68</v>
      </c>
      <c r="AE42" s="74"/>
    </row>
    <row r="43" spans="1:31" s="189" customFormat="1" ht="13.5" customHeight="1">
      <c r="A43" s="454"/>
      <c r="B43" s="89"/>
      <c r="C43" s="192"/>
      <c r="D43" s="191"/>
      <c r="E43" s="202"/>
      <c r="F43" s="433"/>
      <c r="G43" s="434"/>
      <c r="H43" s="434"/>
      <c r="I43" s="435"/>
      <c r="J43" s="329"/>
      <c r="K43" s="192"/>
      <c r="L43" s="214"/>
      <c r="M43" s="98"/>
      <c r="N43" s="200" t="s">
        <v>475</v>
      </c>
      <c r="O43" s="88">
        <v>980</v>
      </c>
      <c r="P43" s="99"/>
      <c r="Q43" s="98"/>
      <c r="R43" s="200" t="s">
        <v>478</v>
      </c>
      <c r="S43" s="192">
        <v>390</v>
      </c>
      <c r="T43" s="206"/>
      <c r="U43" s="98"/>
      <c r="V43" s="465" t="s">
        <v>573</v>
      </c>
      <c r="W43" s="466"/>
      <c r="X43" s="193"/>
      <c r="Y43" s="190"/>
      <c r="Z43" s="463"/>
      <c r="AA43" s="464"/>
      <c r="AB43" s="191"/>
      <c r="AC43" s="190"/>
      <c r="AD43" s="119" t="s">
        <v>68</v>
      </c>
      <c r="AE43" s="74"/>
    </row>
    <row r="44" spans="1:31" s="189" customFormat="1" ht="13.5" customHeight="1">
      <c r="A44" s="454"/>
      <c r="B44" s="196"/>
      <c r="C44" s="212"/>
      <c r="D44" s="194"/>
      <c r="E44" s="215"/>
      <c r="F44" s="114"/>
      <c r="G44" s="88"/>
      <c r="H44" s="87"/>
      <c r="I44" s="81"/>
      <c r="J44" s="337"/>
      <c r="K44" s="332"/>
      <c r="L44" s="333"/>
      <c r="M44" s="98"/>
      <c r="N44" s="217"/>
      <c r="O44" s="334"/>
      <c r="P44" s="335"/>
      <c r="Q44" s="215"/>
      <c r="R44" s="329"/>
      <c r="S44" s="212"/>
      <c r="T44" s="194"/>
      <c r="U44" s="215"/>
      <c r="V44" s="137" t="s">
        <v>574</v>
      </c>
      <c r="W44" s="134"/>
      <c r="X44" s="214"/>
      <c r="Y44" s="215"/>
      <c r="Z44" s="97"/>
      <c r="AA44" s="365"/>
      <c r="AB44" s="224"/>
      <c r="AC44" s="223"/>
      <c r="AD44" s="119" t="s">
        <v>68</v>
      </c>
      <c r="AE44" s="74"/>
    </row>
    <row r="45" spans="1:31" s="189" customFormat="1" ht="13.5" hidden="1" customHeight="1">
      <c r="A45" s="328"/>
      <c r="B45" s="213"/>
      <c r="C45" s="212"/>
      <c r="D45" s="194"/>
      <c r="E45" s="215"/>
      <c r="F45" s="94"/>
      <c r="G45" s="192">
        <v>0</v>
      </c>
      <c r="H45" s="222"/>
      <c r="I45" s="221"/>
      <c r="J45" s="94"/>
      <c r="K45" s="88">
        <v>0</v>
      </c>
      <c r="L45" s="99"/>
      <c r="M45" s="98"/>
      <c r="N45" s="94" t="s">
        <v>69</v>
      </c>
      <c r="O45" s="192"/>
      <c r="P45" s="214"/>
      <c r="Q45" s="215"/>
      <c r="R45" s="213"/>
      <c r="S45" s="212"/>
      <c r="T45" s="194"/>
      <c r="U45" s="215"/>
      <c r="V45" s="97"/>
      <c r="W45" s="192"/>
      <c r="X45" s="214"/>
      <c r="Y45" s="215"/>
      <c r="Z45" s="97"/>
      <c r="AA45" s="220"/>
      <c r="AB45" s="219"/>
      <c r="AC45" s="218"/>
      <c r="AD45" s="119" t="s">
        <v>68</v>
      </c>
      <c r="AE45" s="74"/>
    </row>
    <row r="46" spans="1:31" s="189" customFormat="1" ht="13.5" hidden="1" customHeight="1">
      <c r="A46" s="328"/>
      <c r="B46" s="213"/>
      <c r="C46" s="212"/>
      <c r="D46" s="194"/>
      <c r="E46" s="215"/>
      <c r="F46" s="105"/>
      <c r="G46" s="192"/>
      <c r="H46" s="216"/>
      <c r="I46" s="215"/>
      <c r="J46" s="94"/>
      <c r="K46" s="88">
        <v>0</v>
      </c>
      <c r="L46" s="99"/>
      <c r="M46" s="98"/>
      <c r="N46" s="217"/>
      <c r="O46" s="192"/>
      <c r="P46" s="214"/>
      <c r="Q46" s="215"/>
      <c r="R46" s="213"/>
      <c r="S46" s="212"/>
      <c r="T46" s="194"/>
      <c r="U46" s="215"/>
      <c r="V46" s="308"/>
      <c r="W46" s="308"/>
      <c r="X46" s="309"/>
      <c r="Y46" s="215"/>
      <c r="Z46" s="97"/>
      <c r="AA46" s="212"/>
      <c r="AB46" s="191"/>
      <c r="AC46" s="190"/>
      <c r="AD46" s="119" t="s">
        <v>68</v>
      </c>
      <c r="AE46" s="74"/>
    </row>
    <row r="47" spans="1:31" s="189" customFormat="1" ht="13.5" hidden="1" customHeight="1">
      <c r="A47" s="328"/>
      <c r="B47" s="213"/>
      <c r="C47" s="212"/>
      <c r="D47" s="194"/>
      <c r="E47" s="215"/>
      <c r="F47" s="97"/>
      <c r="G47" s="192"/>
      <c r="H47" s="216"/>
      <c r="I47" s="215"/>
      <c r="J47" s="94"/>
      <c r="K47" s="88">
        <v>0</v>
      </c>
      <c r="L47" s="99"/>
      <c r="M47" s="98"/>
      <c r="N47" s="308"/>
      <c r="O47" s="308"/>
      <c r="P47" s="309"/>
      <c r="Q47" s="215"/>
      <c r="R47" s="213"/>
      <c r="S47" s="212"/>
      <c r="T47" s="194"/>
      <c r="U47" s="215"/>
      <c r="V47" s="308"/>
      <c r="W47" s="308"/>
      <c r="X47" s="309"/>
      <c r="Y47" s="215"/>
      <c r="Z47" s="97"/>
      <c r="AA47" s="212"/>
      <c r="AB47" s="191"/>
      <c r="AC47" s="190"/>
      <c r="AD47" s="119" t="s">
        <v>68</v>
      </c>
      <c r="AE47" s="74"/>
    </row>
    <row r="48" spans="1:31" s="189" customFormat="1" ht="13.5" hidden="1" customHeight="1">
      <c r="A48" s="328"/>
      <c r="B48" s="213"/>
      <c r="C48" s="212"/>
      <c r="D48" s="194"/>
      <c r="E48" s="215"/>
      <c r="F48" s="89"/>
      <c r="G48" s="192"/>
      <c r="H48" s="216"/>
      <c r="I48" s="215"/>
      <c r="J48" s="94"/>
      <c r="K48" s="88">
        <v>0</v>
      </c>
      <c r="L48" s="99"/>
      <c r="M48" s="98"/>
      <c r="N48" s="308"/>
      <c r="O48" s="308"/>
      <c r="P48" s="309"/>
      <c r="Q48" s="215"/>
      <c r="R48" s="213"/>
      <c r="S48" s="212"/>
      <c r="T48" s="194"/>
      <c r="U48" s="215"/>
      <c r="V48" s="84"/>
      <c r="W48" s="212"/>
      <c r="X48" s="214"/>
      <c r="Y48" s="215"/>
      <c r="Z48" s="213"/>
      <c r="AA48" s="212"/>
      <c r="AB48" s="191"/>
      <c r="AC48" s="190"/>
      <c r="AD48" s="119" t="s">
        <v>68</v>
      </c>
      <c r="AE48" s="74"/>
    </row>
    <row r="49" spans="1:30" s="189" customFormat="1" ht="13.5" customHeight="1">
      <c r="A49" s="299">
        <f>SUM(D49,H40,H49,T49,AB49)</f>
        <v>0</v>
      </c>
      <c r="B49" s="100" t="s">
        <v>66</v>
      </c>
      <c r="C49" s="212">
        <f>SUM(C36:C43)</f>
        <v>870</v>
      </c>
      <c r="D49" s="194">
        <f>SUM(D36:D41)</f>
        <v>0</v>
      </c>
      <c r="E49" s="190"/>
      <c r="F49" s="100" t="s">
        <v>66</v>
      </c>
      <c r="G49" s="192">
        <f>SUM(G44:G47)</f>
        <v>0</v>
      </c>
      <c r="H49" s="191">
        <f>SUM(H44:H47)</f>
        <v>0</v>
      </c>
      <c r="I49" s="190"/>
      <c r="J49" s="100" t="s">
        <v>66</v>
      </c>
      <c r="K49" s="458"/>
      <c r="L49" s="459"/>
      <c r="M49" s="459"/>
      <c r="N49" s="459"/>
      <c r="O49" s="459"/>
      <c r="P49" s="459"/>
      <c r="Q49" s="460"/>
      <c r="R49" s="100" t="s">
        <v>66</v>
      </c>
      <c r="S49" s="212">
        <f>SUM(O36:O43,S36:S43)</f>
        <v>21130</v>
      </c>
      <c r="T49" s="194">
        <f>SUM(P36:P43,T36:T43)</f>
        <v>0</v>
      </c>
      <c r="U49" s="190"/>
      <c r="V49" s="84"/>
      <c r="W49" s="212"/>
      <c r="X49" s="214"/>
      <c r="Y49" s="190"/>
      <c r="Z49" s="100" t="s">
        <v>66</v>
      </c>
      <c r="AA49" s="212">
        <f>SUM(W36:W42)+SUM(AA36:AA42)</f>
        <v>7390</v>
      </c>
      <c r="AB49" s="191">
        <f>SUM(X36:X42,AB36:AB42)</f>
        <v>0</v>
      </c>
      <c r="AC49" s="190"/>
      <c r="AD49" s="119" t="s">
        <v>68</v>
      </c>
    </row>
    <row r="50" spans="1:30" s="189" customFormat="1" ht="13.5" customHeight="1">
      <c r="A50" s="310">
        <f>C49+G40+G49+S49+AA49</f>
        <v>29390</v>
      </c>
      <c r="B50" s="211"/>
      <c r="C50" s="209"/>
      <c r="D50" s="209"/>
      <c r="E50" s="209"/>
      <c r="F50" s="457"/>
      <c r="G50" s="457"/>
      <c r="H50" s="457"/>
      <c r="I50" s="457"/>
      <c r="J50" s="457"/>
      <c r="K50" s="209"/>
      <c r="L50" s="209"/>
      <c r="M50" s="209"/>
      <c r="N50" s="210"/>
      <c r="O50" s="209"/>
      <c r="P50" s="209"/>
      <c r="Q50" s="209"/>
      <c r="R50" s="210"/>
      <c r="S50" s="209"/>
      <c r="T50" s="209"/>
      <c r="U50" s="209"/>
      <c r="V50" s="210"/>
      <c r="W50" s="209"/>
      <c r="X50" s="209"/>
      <c r="Y50" s="209"/>
      <c r="Z50" s="210"/>
      <c r="AA50" s="209"/>
      <c r="AB50" s="208"/>
      <c r="AC50" s="89"/>
      <c r="AD50" s="119" t="s">
        <v>68</v>
      </c>
    </row>
    <row r="51" spans="1:30" s="189" customFormat="1" ht="13.5" customHeight="1">
      <c r="A51" s="455" t="s">
        <v>533</v>
      </c>
      <c r="B51" s="200" t="s">
        <v>143</v>
      </c>
      <c r="C51" s="88">
        <v>140</v>
      </c>
      <c r="D51" s="99"/>
      <c r="E51" s="98"/>
      <c r="F51" s="94"/>
      <c r="G51" s="201"/>
      <c r="H51" s="322"/>
      <c r="I51" s="98"/>
      <c r="J51" s="114"/>
      <c r="K51" s="88"/>
      <c r="L51" s="193"/>
      <c r="M51" s="190"/>
      <c r="N51" s="200" t="s">
        <v>144</v>
      </c>
      <c r="O51" s="88">
        <v>1810</v>
      </c>
      <c r="P51" s="99"/>
      <c r="Q51" s="98"/>
      <c r="R51" s="200" t="s">
        <v>484</v>
      </c>
      <c r="S51" s="88">
        <v>730</v>
      </c>
      <c r="T51" s="99"/>
      <c r="U51" s="98"/>
      <c r="V51" s="200" t="s">
        <v>379</v>
      </c>
      <c r="W51" s="146">
        <v>1190</v>
      </c>
      <c r="X51" s="155"/>
      <c r="Y51" s="98"/>
      <c r="Z51" s="200" t="s">
        <v>548</v>
      </c>
      <c r="AA51" s="88">
        <v>1030</v>
      </c>
      <c r="AB51" s="99"/>
      <c r="AC51" s="98"/>
      <c r="AD51" s="119" t="s">
        <v>68</v>
      </c>
    </row>
    <row r="52" spans="1:30" s="189" customFormat="1" ht="13.5" customHeight="1">
      <c r="A52" s="456"/>
      <c r="B52" s="200" t="s">
        <v>140</v>
      </c>
      <c r="C52" s="88">
        <v>100</v>
      </c>
      <c r="D52" s="99"/>
      <c r="E52" s="98"/>
      <c r="F52" s="94"/>
      <c r="G52" s="201"/>
      <c r="H52" s="322"/>
      <c r="I52" s="98"/>
      <c r="J52" s="94"/>
      <c r="K52" s="88">
        <v>0</v>
      </c>
      <c r="L52" s="99"/>
      <c r="M52" s="98"/>
      <c r="N52" s="200" t="s">
        <v>479</v>
      </c>
      <c r="O52" s="88">
        <v>1520</v>
      </c>
      <c r="P52" s="99"/>
      <c r="Q52" s="98"/>
      <c r="R52" s="200" t="s">
        <v>613</v>
      </c>
      <c r="S52" s="88">
        <v>560</v>
      </c>
      <c r="T52" s="99"/>
      <c r="U52" s="98"/>
      <c r="V52" s="200" t="s">
        <v>142</v>
      </c>
      <c r="W52" s="198" t="s">
        <v>410</v>
      </c>
      <c r="X52" s="203"/>
      <c r="Y52" s="81"/>
      <c r="Z52" s="200" t="s">
        <v>382</v>
      </c>
      <c r="AA52" s="198" t="s">
        <v>410</v>
      </c>
      <c r="AB52" s="91"/>
      <c r="AC52" s="98"/>
      <c r="AD52" s="119" t="s">
        <v>68</v>
      </c>
    </row>
    <row r="53" spans="1:30" s="189" customFormat="1" ht="13.5" customHeight="1">
      <c r="A53" s="456"/>
      <c r="B53" s="200" t="s">
        <v>577</v>
      </c>
      <c r="C53" s="88">
        <v>10</v>
      </c>
      <c r="D53" s="99"/>
      <c r="E53" s="98"/>
      <c r="F53" s="105"/>
      <c r="G53" s="201"/>
      <c r="H53" s="322"/>
      <c r="I53" s="98"/>
      <c r="J53" s="105"/>
      <c r="K53" s="88"/>
      <c r="L53" s="99"/>
      <c r="M53" s="98"/>
      <c r="N53" s="200" t="s">
        <v>480</v>
      </c>
      <c r="O53" s="88">
        <v>600</v>
      </c>
      <c r="P53" s="99"/>
      <c r="Q53" s="98"/>
      <c r="R53" s="200" t="s">
        <v>485</v>
      </c>
      <c r="S53" s="88">
        <v>810</v>
      </c>
      <c r="T53" s="99"/>
      <c r="U53" s="98"/>
      <c r="V53" s="200" t="s">
        <v>141</v>
      </c>
      <c r="W53" s="88">
        <v>190</v>
      </c>
      <c r="X53" s="155"/>
      <c r="Y53" s="98"/>
      <c r="Z53" s="200" t="s">
        <v>383</v>
      </c>
      <c r="AA53" s="88">
        <v>660</v>
      </c>
      <c r="AB53" s="99"/>
      <c r="AC53" s="98"/>
      <c r="AD53" s="119" t="s">
        <v>68</v>
      </c>
    </row>
    <row r="54" spans="1:30" s="189" customFormat="1" ht="13.5" customHeight="1">
      <c r="A54" s="456"/>
      <c r="B54" s="200" t="s">
        <v>136</v>
      </c>
      <c r="C54" s="88">
        <v>10</v>
      </c>
      <c r="D54" s="99"/>
      <c r="E54" s="98"/>
      <c r="F54" s="97"/>
      <c r="G54" s="201"/>
      <c r="H54" s="322"/>
      <c r="I54" s="98"/>
      <c r="J54" s="97"/>
      <c r="K54" s="88"/>
      <c r="L54" s="99"/>
      <c r="M54" s="98"/>
      <c r="N54" s="200" t="s">
        <v>481</v>
      </c>
      <c r="O54" s="198" t="s">
        <v>71</v>
      </c>
      <c r="P54" s="91"/>
      <c r="Q54" s="98"/>
      <c r="R54" s="200" t="s">
        <v>139</v>
      </c>
      <c r="S54" s="88">
        <v>1620</v>
      </c>
      <c r="T54" s="99"/>
      <c r="U54" s="98"/>
      <c r="V54" s="200" t="s">
        <v>380</v>
      </c>
      <c r="W54" s="146">
        <v>140</v>
      </c>
      <c r="X54" s="155"/>
      <c r="Y54" s="98"/>
      <c r="Z54" s="200" t="s">
        <v>138</v>
      </c>
      <c r="AA54" s="88">
        <v>640</v>
      </c>
      <c r="AB54" s="99"/>
      <c r="AC54" s="98"/>
      <c r="AD54" s="119" t="s">
        <v>68</v>
      </c>
    </row>
    <row r="55" spans="1:30" s="189" customFormat="1" ht="13.5" customHeight="1">
      <c r="A55" s="456"/>
      <c r="B55" s="207"/>
      <c r="C55" s="88"/>
      <c r="D55" s="193"/>
      <c r="E55" s="190"/>
      <c r="F55" s="94"/>
      <c r="G55" s="192"/>
      <c r="H55" s="206"/>
      <c r="I55" s="98"/>
      <c r="J55" s="94"/>
      <c r="K55" s="205"/>
      <c r="L55" s="204"/>
      <c r="M55" s="81"/>
      <c r="N55" s="200" t="s">
        <v>137</v>
      </c>
      <c r="O55" s="198" t="s">
        <v>71</v>
      </c>
      <c r="P55" s="258"/>
      <c r="Q55" s="98"/>
      <c r="R55" s="200" t="s">
        <v>486</v>
      </c>
      <c r="S55" s="88">
        <v>1080</v>
      </c>
      <c r="T55" s="99"/>
      <c r="U55" s="98"/>
      <c r="V55" s="200" t="s">
        <v>135</v>
      </c>
      <c r="W55" s="198" t="s">
        <v>410</v>
      </c>
      <c r="X55" s="203"/>
      <c r="Y55" s="81"/>
      <c r="Z55" s="200" t="s">
        <v>134</v>
      </c>
      <c r="AA55" s="88">
        <v>130</v>
      </c>
      <c r="AB55" s="99"/>
      <c r="AC55" s="98"/>
      <c r="AD55" s="119" t="s">
        <v>68</v>
      </c>
    </row>
    <row r="56" spans="1:30" s="189" customFormat="1" ht="13.5" customHeight="1">
      <c r="A56" s="456"/>
      <c r="B56" s="465" t="s">
        <v>578</v>
      </c>
      <c r="C56" s="466"/>
      <c r="D56" s="193"/>
      <c r="E56" s="190"/>
      <c r="F56" s="100" t="s">
        <v>66</v>
      </c>
      <c r="G56" s="192">
        <f>SUM(G51:G55)</f>
        <v>0</v>
      </c>
      <c r="H56" s="191">
        <f>SUM(H51:H55)</f>
        <v>0</v>
      </c>
      <c r="I56" s="195"/>
      <c r="J56" s="94"/>
      <c r="K56" s="88">
        <v>0</v>
      </c>
      <c r="L56" s="99"/>
      <c r="M56" s="98"/>
      <c r="N56" s="200" t="s">
        <v>133</v>
      </c>
      <c r="O56" s="198" t="s">
        <v>71</v>
      </c>
      <c r="P56" s="258"/>
      <c r="Q56" s="98"/>
      <c r="R56" s="200" t="s">
        <v>132</v>
      </c>
      <c r="S56" s="198" t="s">
        <v>71</v>
      </c>
      <c r="T56" s="99"/>
      <c r="U56" s="98"/>
      <c r="V56" s="200" t="s">
        <v>381</v>
      </c>
      <c r="W56" s="88">
        <v>720</v>
      </c>
      <c r="X56" s="155"/>
      <c r="Y56" s="98"/>
      <c r="Z56" s="200" t="s">
        <v>131</v>
      </c>
      <c r="AA56" s="198" t="s">
        <v>410</v>
      </c>
      <c r="AB56" s="91"/>
      <c r="AC56" s="98"/>
      <c r="AD56" s="119" t="s">
        <v>68</v>
      </c>
    </row>
    <row r="57" spans="1:30" s="189" customFormat="1" ht="13.5" customHeight="1">
      <c r="A57" s="456"/>
      <c r="B57" s="137" t="s">
        <v>579</v>
      </c>
      <c r="C57" s="370"/>
      <c r="D57" s="193"/>
      <c r="E57" s="202"/>
      <c r="F57" s="430" t="s">
        <v>395</v>
      </c>
      <c r="G57" s="431"/>
      <c r="H57" s="431"/>
      <c r="I57" s="432"/>
      <c r="J57" s="94"/>
      <c r="K57" s="201">
        <v>0</v>
      </c>
      <c r="L57" s="99"/>
      <c r="M57" s="98"/>
      <c r="N57" s="200" t="s">
        <v>130</v>
      </c>
      <c r="O57" s="198" t="s">
        <v>71</v>
      </c>
      <c r="P57" s="258"/>
      <c r="Q57" s="98"/>
      <c r="R57" s="200" t="s">
        <v>129</v>
      </c>
      <c r="S57" s="198" t="s">
        <v>71</v>
      </c>
      <c r="T57" s="91"/>
      <c r="U57" s="98"/>
      <c r="V57" s="338"/>
      <c r="W57" s="88"/>
      <c r="X57" s="96"/>
      <c r="Y57" s="81"/>
      <c r="Z57" s="94"/>
      <c r="AA57" s="88"/>
      <c r="AB57" s="193"/>
      <c r="AC57" s="190"/>
      <c r="AD57" s="119" t="s">
        <v>68</v>
      </c>
    </row>
    <row r="58" spans="1:30" s="189" customFormat="1" ht="13.5" customHeight="1">
      <c r="A58" s="456"/>
      <c r="B58" s="89"/>
      <c r="C58" s="192"/>
      <c r="D58" s="193"/>
      <c r="E58" s="190"/>
      <c r="F58" s="433"/>
      <c r="G58" s="434"/>
      <c r="H58" s="434"/>
      <c r="I58" s="435"/>
      <c r="J58" s="94"/>
      <c r="K58" s="201">
        <v>0</v>
      </c>
      <c r="L58" s="99"/>
      <c r="M58" s="98"/>
      <c r="N58" s="200" t="s">
        <v>482</v>
      </c>
      <c r="O58" s="88">
        <v>1880</v>
      </c>
      <c r="P58" s="99"/>
      <c r="Q58" s="98"/>
      <c r="R58" s="339" t="s">
        <v>128</v>
      </c>
      <c r="S58" s="88">
        <v>180</v>
      </c>
      <c r="T58" s="99"/>
      <c r="U58" s="98"/>
      <c r="V58" s="329"/>
      <c r="W58" s="88"/>
      <c r="X58" s="96"/>
      <c r="Y58" s="81"/>
      <c r="Z58" s="94"/>
      <c r="AA58" s="88"/>
      <c r="AB58" s="193"/>
      <c r="AC58" s="190"/>
      <c r="AD58" s="119" t="s">
        <v>68</v>
      </c>
    </row>
    <row r="59" spans="1:30" s="189" customFormat="1" ht="13.5" customHeight="1">
      <c r="A59" s="456"/>
      <c r="B59" s="89"/>
      <c r="C59" s="192"/>
      <c r="D59" s="193"/>
      <c r="E59" s="190"/>
      <c r="F59" s="94"/>
      <c r="G59" s="88">
        <v>0</v>
      </c>
      <c r="H59" s="99"/>
      <c r="I59" s="98"/>
      <c r="J59" s="338"/>
      <c r="K59" s="199"/>
      <c r="L59" s="91"/>
      <c r="M59" s="90"/>
      <c r="N59" s="200" t="s">
        <v>127</v>
      </c>
      <c r="O59" s="198" t="s">
        <v>71</v>
      </c>
      <c r="P59" s="91"/>
      <c r="Q59" s="98"/>
      <c r="R59" s="200" t="s">
        <v>585</v>
      </c>
      <c r="S59" s="88">
        <v>1330</v>
      </c>
      <c r="T59" s="99"/>
      <c r="U59" s="98"/>
      <c r="V59" s="329"/>
      <c r="W59" s="192"/>
      <c r="X59" s="193"/>
      <c r="Y59" s="190"/>
      <c r="Z59" s="94"/>
      <c r="AA59" s="192"/>
      <c r="AB59" s="193"/>
      <c r="AC59" s="190"/>
      <c r="AD59" s="119" t="s">
        <v>68</v>
      </c>
    </row>
    <row r="60" spans="1:30" s="189" customFormat="1" ht="13.5" customHeight="1">
      <c r="A60" s="456"/>
      <c r="B60" s="89"/>
      <c r="C60" s="192"/>
      <c r="D60" s="193"/>
      <c r="E60" s="190"/>
      <c r="F60" s="105"/>
      <c r="G60" s="88"/>
      <c r="H60" s="99"/>
      <c r="I60" s="98"/>
      <c r="J60" s="329"/>
      <c r="K60" s="88"/>
      <c r="L60" s="87"/>
      <c r="M60" s="81"/>
      <c r="N60" s="200" t="s">
        <v>483</v>
      </c>
      <c r="O60" s="88">
        <v>740</v>
      </c>
      <c r="P60" s="99"/>
      <c r="Q60" s="98"/>
      <c r="R60" s="461" t="s">
        <v>568</v>
      </c>
      <c r="S60" s="462"/>
      <c r="T60" s="91"/>
      <c r="U60" s="90"/>
      <c r="V60" s="341"/>
      <c r="W60" s="192"/>
      <c r="X60" s="193"/>
      <c r="Y60" s="190"/>
      <c r="Z60" s="94"/>
      <c r="AA60" s="192"/>
      <c r="AB60" s="193"/>
      <c r="AC60" s="190"/>
      <c r="AD60" s="119" t="s">
        <v>68</v>
      </c>
    </row>
    <row r="61" spans="1:30" s="189" customFormat="1" ht="13.5" customHeight="1">
      <c r="A61" s="456"/>
      <c r="B61" s="89"/>
      <c r="C61" s="192"/>
      <c r="D61" s="193"/>
      <c r="E61" s="190"/>
      <c r="F61" s="97"/>
      <c r="G61" s="88"/>
      <c r="H61" s="99"/>
      <c r="I61" s="98"/>
      <c r="J61" s="94"/>
      <c r="K61" s="97"/>
      <c r="L61" s="97"/>
      <c r="M61" s="98"/>
      <c r="N61" s="200" t="s">
        <v>612</v>
      </c>
      <c r="O61" s="88">
        <v>380</v>
      </c>
      <c r="P61" s="99"/>
      <c r="Q61" s="98"/>
      <c r="R61" s="341" t="s">
        <v>569</v>
      </c>
      <c r="S61" s="368"/>
      <c r="T61" s="87"/>
      <c r="U61" s="81"/>
      <c r="V61" s="341"/>
      <c r="W61" s="192"/>
      <c r="X61" s="193"/>
      <c r="Y61" s="190"/>
      <c r="Z61" s="94"/>
      <c r="AA61" s="192"/>
      <c r="AB61" s="193"/>
      <c r="AC61" s="190"/>
      <c r="AD61" s="119" t="s">
        <v>68</v>
      </c>
    </row>
    <row r="62" spans="1:30" s="189" customFormat="1" ht="13.5" hidden="1" customHeight="1">
      <c r="A62" s="327"/>
      <c r="B62" s="89"/>
      <c r="C62" s="192"/>
      <c r="D62" s="193"/>
      <c r="E62" s="190"/>
      <c r="F62" s="94"/>
      <c r="G62" s="88">
        <v>0</v>
      </c>
      <c r="H62" s="99"/>
      <c r="I62" s="98"/>
      <c r="J62" s="89"/>
      <c r="K62" s="88">
        <v>0</v>
      </c>
      <c r="L62" s="99"/>
      <c r="M62" s="98"/>
      <c r="N62" s="197" t="s">
        <v>69</v>
      </c>
      <c r="O62" s="88"/>
      <c r="P62" s="96"/>
      <c r="Q62" s="81"/>
      <c r="R62" s="104"/>
      <c r="S62" s="88"/>
      <c r="T62" s="87"/>
      <c r="U62" s="81"/>
      <c r="V62" s="137" t="s">
        <v>547</v>
      </c>
      <c r="W62" s="192"/>
      <c r="X62" s="193"/>
      <c r="Y62" s="190"/>
      <c r="Z62" s="94"/>
      <c r="AA62" s="192"/>
      <c r="AB62" s="193"/>
      <c r="AC62" s="190"/>
      <c r="AD62" s="119" t="s">
        <v>68</v>
      </c>
    </row>
    <row r="63" spans="1:30" s="189" customFormat="1" ht="13.5" hidden="1" customHeight="1">
      <c r="A63" s="327"/>
      <c r="B63" s="89"/>
      <c r="C63" s="192"/>
      <c r="D63" s="193"/>
      <c r="E63" s="190"/>
      <c r="F63" s="196"/>
      <c r="G63" s="88"/>
      <c r="H63" s="87"/>
      <c r="I63" s="81"/>
      <c r="J63" s="89"/>
      <c r="K63" s="88">
        <v>0</v>
      </c>
      <c r="L63" s="99"/>
      <c r="M63" s="98"/>
      <c r="N63" s="97"/>
      <c r="O63" s="88"/>
      <c r="P63" s="96"/>
      <c r="Q63" s="81"/>
      <c r="R63" s="97"/>
      <c r="S63" s="88"/>
      <c r="T63" s="87"/>
      <c r="U63" s="81"/>
      <c r="V63" s="94"/>
      <c r="W63" s="192"/>
      <c r="X63" s="193"/>
      <c r="Y63" s="190"/>
      <c r="Z63" s="94"/>
      <c r="AA63" s="192"/>
      <c r="AB63" s="193"/>
      <c r="AC63" s="190"/>
      <c r="AD63" s="119" t="s">
        <v>68</v>
      </c>
    </row>
    <row r="64" spans="1:30" s="189" customFormat="1" ht="13.5" hidden="1" customHeight="1">
      <c r="A64" s="327"/>
      <c r="B64" s="89"/>
      <c r="C64" s="192"/>
      <c r="D64" s="193"/>
      <c r="E64" s="190"/>
      <c r="F64" s="94"/>
      <c r="G64" s="88"/>
      <c r="H64" s="87"/>
      <c r="I64" s="81"/>
      <c r="J64" s="89"/>
      <c r="K64" s="88">
        <v>0</v>
      </c>
      <c r="L64" s="99"/>
      <c r="M64" s="98"/>
      <c r="N64" s="97"/>
      <c r="O64" s="192"/>
      <c r="P64" s="193"/>
      <c r="Q64" s="190"/>
      <c r="R64" s="97"/>
      <c r="S64" s="88"/>
      <c r="T64" s="87"/>
      <c r="U64" s="81"/>
      <c r="V64" s="94"/>
      <c r="W64" s="192"/>
      <c r="X64" s="193"/>
      <c r="Y64" s="190"/>
      <c r="Z64" s="94"/>
      <c r="AA64" s="192"/>
      <c r="AB64" s="193"/>
      <c r="AC64" s="190"/>
      <c r="AD64" s="119" t="s">
        <v>68</v>
      </c>
    </row>
    <row r="65" spans="1:30" s="189" customFormat="1" ht="13.5" customHeight="1">
      <c r="A65" s="299">
        <f>SUM(D65,H56,H65,L65,T65,AB65)</f>
        <v>0</v>
      </c>
      <c r="B65" s="100" t="s">
        <v>66</v>
      </c>
      <c r="C65" s="192">
        <f>SUM(C51:C64)</f>
        <v>260</v>
      </c>
      <c r="D65" s="191">
        <f>SUM(D51:D64)</f>
        <v>0</v>
      </c>
      <c r="E65" s="195"/>
      <c r="F65" s="100" t="s">
        <v>66</v>
      </c>
      <c r="G65" s="192">
        <f>SUM(G58:G64)</f>
        <v>0</v>
      </c>
      <c r="H65" s="191">
        <f>SUM(H58:H64)</f>
        <v>0</v>
      </c>
      <c r="I65" s="190"/>
      <c r="J65" s="100" t="s">
        <v>66</v>
      </c>
      <c r="K65" s="97"/>
      <c r="L65" s="99"/>
      <c r="M65" s="190"/>
      <c r="N65" s="137" t="s">
        <v>583</v>
      </c>
      <c r="O65" s="192"/>
      <c r="P65" s="193"/>
      <c r="Q65" s="190"/>
      <c r="R65" s="100" t="s">
        <v>66</v>
      </c>
      <c r="S65" s="192">
        <f>SUM(O51:O61,S51:S64)</f>
        <v>13240</v>
      </c>
      <c r="T65" s="194">
        <f>SUM(P51:P61,T51:T64)</f>
        <v>0</v>
      </c>
      <c r="U65" s="190"/>
      <c r="V65" s="94"/>
      <c r="W65" s="192"/>
      <c r="X65" s="193"/>
      <c r="Y65" s="190"/>
      <c r="Z65" s="100" t="s">
        <v>66</v>
      </c>
      <c r="AA65" s="192">
        <f>SUM(W51:W56,AA51:AA56)</f>
        <v>4700</v>
      </c>
      <c r="AB65" s="191">
        <f>SUM(X51:X56,AB51:AB56)</f>
        <v>0</v>
      </c>
      <c r="AC65" s="190"/>
      <c r="AD65" s="119" t="s">
        <v>68</v>
      </c>
    </row>
    <row r="66" spans="1:30" s="62" customFormat="1" ht="13.5" customHeight="1">
      <c r="A66" s="305">
        <f>SUM(C65,G56,G65,K65,S65,AA65)</f>
        <v>18200</v>
      </c>
      <c r="B66" s="78"/>
      <c r="C66" s="76"/>
      <c r="D66" s="76"/>
      <c r="E66" s="76"/>
      <c r="F66" s="78"/>
      <c r="G66" s="76"/>
      <c r="H66" s="76"/>
      <c r="I66" s="76"/>
      <c r="J66" s="78"/>
      <c r="K66" s="76"/>
      <c r="L66" s="76"/>
      <c r="M66" s="76"/>
      <c r="N66" s="137" t="s">
        <v>586</v>
      </c>
      <c r="O66" s="76"/>
      <c r="P66" s="76"/>
      <c r="Q66" s="76"/>
      <c r="R66" s="78"/>
      <c r="S66" s="76"/>
      <c r="T66" s="76"/>
      <c r="U66" s="76"/>
      <c r="V66" s="77"/>
      <c r="W66" s="76"/>
      <c r="X66" s="76"/>
      <c r="Y66" s="76"/>
      <c r="Z66" s="76"/>
      <c r="AA66" s="425"/>
      <c r="AB66" s="449"/>
      <c r="AC66" s="115"/>
      <c r="AD66" s="119" t="s">
        <v>68</v>
      </c>
    </row>
    <row r="67" spans="1:30" s="62" customFormat="1" ht="13.5" customHeight="1">
      <c r="A67" s="317" t="s">
        <v>31</v>
      </c>
      <c r="B67" s="71"/>
      <c r="C67" s="183"/>
      <c r="D67" s="183"/>
      <c r="E67" s="183"/>
      <c r="G67" s="183"/>
      <c r="H67" s="183"/>
      <c r="I67" s="183"/>
      <c r="K67" s="183"/>
      <c r="L67" s="183"/>
      <c r="M67" s="183"/>
      <c r="N67" s="188">
        <v>-2</v>
      </c>
      <c r="O67" s="183"/>
      <c r="P67" s="183"/>
      <c r="Q67" s="183"/>
      <c r="S67" s="183"/>
      <c r="T67" s="183"/>
      <c r="U67" s="183"/>
      <c r="W67" s="411" t="str">
        <f>表紙!P10</f>
        <v>令和　8年 　6月</v>
      </c>
      <c r="X67" s="411"/>
      <c r="Y67" s="411"/>
      <c r="Z67" s="415" t="s">
        <v>65</v>
      </c>
      <c r="AA67" s="415"/>
      <c r="AB67" s="415"/>
    </row>
    <row r="68" spans="1:30" s="62" customFormat="1" ht="12" customHeight="1">
      <c r="C68" s="183"/>
      <c r="D68" s="183"/>
      <c r="E68" s="183"/>
      <c r="G68" s="187"/>
      <c r="H68" s="183"/>
      <c r="I68" s="183"/>
      <c r="K68" s="183"/>
      <c r="L68" s="183"/>
      <c r="M68" s="183"/>
      <c r="O68" s="183"/>
      <c r="P68" s="183"/>
      <c r="Q68" s="183"/>
      <c r="S68" s="19"/>
      <c r="T68" s="183"/>
      <c r="U68" s="183"/>
      <c r="W68" s="183"/>
      <c r="X68" s="183"/>
      <c r="Y68" s="183"/>
      <c r="AA68" s="183"/>
      <c r="AB68" s="183"/>
    </row>
    <row r="69" spans="1:30" s="62" customFormat="1" ht="12" customHeight="1">
      <c r="C69" s="184"/>
      <c r="D69" s="184"/>
      <c r="E69" s="184"/>
      <c r="G69" s="183"/>
      <c r="H69" s="183"/>
      <c r="I69" s="183"/>
      <c r="J69" s="185"/>
      <c r="K69" s="183"/>
      <c r="L69" s="183"/>
      <c r="M69" s="183"/>
      <c r="N69" s="119"/>
      <c r="O69" s="74"/>
      <c r="P69" s="186"/>
      <c r="Q69" s="186"/>
      <c r="R69" s="119"/>
      <c r="S69" s="74"/>
      <c r="T69" s="184"/>
      <c r="U69" s="184"/>
      <c r="V69" s="185"/>
      <c r="W69" s="184"/>
      <c r="X69" s="184"/>
      <c r="Y69" s="184"/>
      <c r="AA69" s="183"/>
      <c r="AB69" s="183"/>
    </row>
    <row r="70" spans="1:30" ht="12" customHeight="1">
      <c r="A70" s="62"/>
      <c r="B70" s="62"/>
      <c r="K70" s="183"/>
      <c r="N70" s="119"/>
      <c r="O70" s="74"/>
      <c r="P70" s="179"/>
      <c r="Q70" s="179"/>
      <c r="R70" s="119"/>
      <c r="S70" s="74"/>
    </row>
    <row r="71" spans="1:30" ht="12" customHeight="1">
      <c r="C71" s="182"/>
      <c r="N71" s="119"/>
      <c r="O71" s="74"/>
      <c r="P71" s="179"/>
      <c r="Q71" s="179"/>
      <c r="R71" s="119"/>
      <c r="S71" s="74"/>
    </row>
    <row r="72" spans="1:30" ht="12" customHeight="1">
      <c r="N72" s="119"/>
      <c r="O72" s="74"/>
      <c r="P72" s="179"/>
      <c r="Q72" s="179"/>
      <c r="R72" s="119"/>
      <c r="S72" s="74"/>
    </row>
    <row r="73" spans="1:30" ht="12" customHeight="1">
      <c r="N73" s="119"/>
      <c r="O73" s="74"/>
      <c r="P73" s="179"/>
      <c r="Q73" s="179"/>
      <c r="R73" s="181"/>
      <c r="S73" s="74"/>
    </row>
    <row r="74" spans="1:30">
      <c r="N74" s="119"/>
      <c r="O74" s="74"/>
      <c r="P74" s="179"/>
      <c r="Q74" s="179"/>
      <c r="R74" s="119"/>
      <c r="S74" s="74"/>
    </row>
    <row r="75" spans="1:30">
      <c r="N75" s="119"/>
      <c r="O75" s="74"/>
      <c r="P75" s="179"/>
      <c r="Q75" s="179"/>
      <c r="R75" s="119"/>
      <c r="S75" s="74"/>
    </row>
    <row r="76" spans="1:30">
      <c r="N76" s="119"/>
      <c r="O76" s="74"/>
      <c r="P76" s="179"/>
      <c r="Q76" s="179"/>
      <c r="R76" s="119"/>
      <c r="S76" s="74"/>
    </row>
    <row r="77" spans="1:30">
      <c r="N77" s="119"/>
      <c r="O77" s="74"/>
      <c r="P77" s="179"/>
      <c r="Q77" s="179"/>
      <c r="R77" s="119"/>
      <c r="S77" s="74"/>
    </row>
    <row r="78" spans="1:30">
      <c r="N78" s="180"/>
      <c r="O78" s="74"/>
      <c r="P78" s="179"/>
      <c r="Q78" s="179"/>
      <c r="R78" s="119"/>
      <c r="S78" s="74"/>
    </row>
    <row r="79" spans="1:30">
      <c r="N79" s="58"/>
      <c r="O79" s="179"/>
      <c r="P79" s="179"/>
      <c r="Q79" s="179"/>
      <c r="R79" s="119"/>
      <c r="S79" s="74"/>
    </row>
  </sheetData>
  <sheetProtection algorithmName="SHA-512" hashValue="bM75yNkM0rdMqrNAe/Zg/uN4ldTZQ4ZdYIDNlfr3YE69FUP5oAI+9c1v/H6Z9nncOb/zASZUKxr1GviYJZbQ2w==" saltValue="GEYWhf4JLSkn+uXnahiPMQ==" spinCount="100000" sheet="1" formatCells="0"/>
  <mergeCells count="40">
    <mergeCell ref="V5:AC5"/>
    <mergeCell ref="F42:I43"/>
    <mergeCell ref="D2:I2"/>
    <mergeCell ref="D3:I3"/>
    <mergeCell ref="L2:Q2"/>
    <mergeCell ref="L3:Q3"/>
    <mergeCell ref="J3:K3"/>
    <mergeCell ref="R3:S3"/>
    <mergeCell ref="AA25:AB25"/>
    <mergeCell ref="AA35:AB35"/>
    <mergeCell ref="F5:I5"/>
    <mergeCell ref="J5:M5"/>
    <mergeCell ref="N5:U5"/>
    <mergeCell ref="B5:E5"/>
    <mergeCell ref="N18:O18"/>
    <mergeCell ref="N34:O34"/>
    <mergeCell ref="Y1:AC1"/>
    <mergeCell ref="Y2:AC2"/>
    <mergeCell ref="T3:AC3"/>
    <mergeCell ref="W1:X1"/>
    <mergeCell ref="B2:C2"/>
    <mergeCell ref="J2:K2"/>
    <mergeCell ref="R2:S2"/>
    <mergeCell ref="T2:V2"/>
    <mergeCell ref="W2:X2"/>
    <mergeCell ref="B3:C3"/>
    <mergeCell ref="W67:Y67"/>
    <mergeCell ref="Z67:AB67"/>
    <mergeCell ref="AA66:AB66"/>
    <mergeCell ref="A7:A19"/>
    <mergeCell ref="A26:A29"/>
    <mergeCell ref="A36:A44"/>
    <mergeCell ref="A51:A61"/>
    <mergeCell ref="F57:I58"/>
    <mergeCell ref="F50:J50"/>
    <mergeCell ref="K49:Q49"/>
    <mergeCell ref="R60:S60"/>
    <mergeCell ref="Z43:AA43"/>
    <mergeCell ref="V43:W43"/>
    <mergeCell ref="B56:C56"/>
  </mergeCells>
  <phoneticPr fontId="2"/>
  <conditionalFormatting sqref="D7:D10">
    <cfRule type="cellIs" dxfId="166" priority="71" stopIfTrue="1" operator="greaterThan">
      <formula>$C7</formula>
    </cfRule>
  </conditionalFormatting>
  <conditionalFormatting sqref="D24">
    <cfRule type="cellIs" dxfId="165" priority="70" stopIfTrue="1" operator="greaterThan">
      <formula>$C$24</formula>
    </cfRule>
  </conditionalFormatting>
  <conditionalFormatting sqref="D26:D28">
    <cfRule type="cellIs" dxfId="164" priority="69" stopIfTrue="1" operator="greaterThan">
      <formula>$C26</formula>
    </cfRule>
  </conditionalFormatting>
  <conditionalFormatting sqref="D34">
    <cfRule type="cellIs" dxfId="163" priority="68" stopIfTrue="1" operator="greaterThan">
      <formula>$C$34</formula>
    </cfRule>
  </conditionalFormatting>
  <conditionalFormatting sqref="D36:D41">
    <cfRule type="cellIs" dxfId="162" priority="67" stopIfTrue="1" operator="greaterThan">
      <formula>$C36</formula>
    </cfRule>
  </conditionalFormatting>
  <conditionalFormatting sqref="D49">
    <cfRule type="cellIs" dxfId="161" priority="66" stopIfTrue="1" operator="greaterThan">
      <formula>$C$49</formula>
    </cfRule>
  </conditionalFormatting>
  <conditionalFormatting sqref="D51:D54">
    <cfRule type="cellIs" dxfId="160" priority="65" stopIfTrue="1" operator="greaterThan">
      <formula>$C51</formula>
    </cfRule>
  </conditionalFormatting>
  <conditionalFormatting sqref="D65">
    <cfRule type="cellIs" dxfId="159" priority="64" stopIfTrue="1" operator="greaterThan">
      <formula>$C$65</formula>
    </cfRule>
  </conditionalFormatting>
  <conditionalFormatting sqref="H7">
    <cfRule type="cellIs" dxfId="158" priority="63" stopIfTrue="1" operator="greaterThan">
      <formula>$G7</formula>
    </cfRule>
  </conditionalFormatting>
  <conditionalFormatting sqref="H24">
    <cfRule type="cellIs" dxfId="157" priority="62" stopIfTrue="1" operator="greaterThan">
      <formula>$G24</formula>
    </cfRule>
  </conditionalFormatting>
  <conditionalFormatting sqref="H36">
    <cfRule type="cellIs" dxfId="156" priority="61" stopIfTrue="1" operator="greaterThan">
      <formula>$G$36</formula>
    </cfRule>
  </conditionalFormatting>
  <conditionalFormatting sqref="H40">
    <cfRule type="cellIs" dxfId="155" priority="60" stopIfTrue="1" operator="greaterThan">
      <formula>$G$40</formula>
    </cfRule>
  </conditionalFormatting>
  <conditionalFormatting sqref="H45">
    <cfRule type="cellIs" dxfId="154" priority="59" stopIfTrue="1" operator="greaterThan">
      <formula>$G$45</formula>
    </cfRule>
  </conditionalFormatting>
  <conditionalFormatting sqref="H49">
    <cfRule type="cellIs" dxfId="153" priority="58" stopIfTrue="1" operator="greaterThan">
      <formula>$G$49</formula>
    </cfRule>
  </conditionalFormatting>
  <conditionalFormatting sqref="H55">
    <cfRule type="cellIs" dxfId="152" priority="57" stopIfTrue="1" operator="greaterThan">
      <formula>$G$55</formula>
    </cfRule>
  </conditionalFormatting>
  <conditionalFormatting sqref="H56">
    <cfRule type="cellIs" dxfId="151" priority="18" stopIfTrue="1" operator="greaterThan">
      <formula>$G$56</formula>
    </cfRule>
  </conditionalFormatting>
  <conditionalFormatting sqref="H59:H62">
    <cfRule type="cellIs" dxfId="150" priority="56" stopIfTrue="1" operator="greaterThan">
      <formula>$G59</formula>
    </cfRule>
  </conditionalFormatting>
  <conditionalFormatting sqref="H65">
    <cfRule type="cellIs" dxfId="149" priority="55" stopIfTrue="1" operator="greaterThan">
      <formula>$G$65</formula>
    </cfRule>
  </conditionalFormatting>
  <conditionalFormatting sqref="K42">
    <cfRule type="cellIs" dxfId="148" priority="11" stopIfTrue="1" operator="greaterThan">
      <formula>$K42</formula>
    </cfRule>
  </conditionalFormatting>
  <conditionalFormatting sqref="L8:L24">
    <cfRule type="cellIs" dxfId="147" priority="54" stopIfTrue="1" operator="greaterThan">
      <formula>$K8</formula>
    </cfRule>
  </conditionalFormatting>
  <conditionalFormatting sqref="L28:L33">
    <cfRule type="cellIs" dxfId="146" priority="53" stopIfTrue="1" operator="greaterThan">
      <formula>$K28</formula>
    </cfRule>
  </conditionalFormatting>
  <conditionalFormatting sqref="L34">
    <cfRule type="cellIs" dxfId="145" priority="52" stopIfTrue="1" operator="greaterThan">
      <formula>$K$34</formula>
    </cfRule>
  </conditionalFormatting>
  <conditionalFormatting sqref="L37:L42">
    <cfRule type="cellIs" dxfId="144" priority="13" stopIfTrue="1" operator="greaterThan">
      <formula>$K37</formula>
    </cfRule>
  </conditionalFormatting>
  <conditionalFormatting sqref="L45:L48">
    <cfRule type="cellIs" dxfId="143" priority="51" stopIfTrue="1" operator="greaterThan">
      <formula>$K45</formula>
    </cfRule>
  </conditionalFormatting>
  <conditionalFormatting sqref="L52:L54">
    <cfRule type="cellIs" dxfId="142" priority="49" stopIfTrue="1" operator="greaterThan">
      <formula>$K52</formula>
    </cfRule>
  </conditionalFormatting>
  <conditionalFormatting sqref="L56:L58">
    <cfRule type="cellIs" dxfId="141" priority="48" stopIfTrue="1" operator="greaterThan">
      <formula>$K56</formula>
    </cfRule>
  </conditionalFormatting>
  <conditionalFormatting sqref="L59">
    <cfRule type="cellIs" dxfId="140" priority="10" stopIfTrue="1" operator="greaterThan">
      <formula>$S59</formula>
    </cfRule>
  </conditionalFormatting>
  <conditionalFormatting sqref="L62:L65">
    <cfRule type="cellIs" dxfId="139" priority="12" stopIfTrue="1" operator="greaterThan">
      <formula>$K62</formula>
    </cfRule>
  </conditionalFormatting>
  <conditionalFormatting sqref="P7:P16">
    <cfRule type="cellIs" dxfId="138" priority="46" stopIfTrue="1" operator="greaterThan">
      <formula>$O7</formula>
    </cfRule>
  </conditionalFormatting>
  <conditionalFormatting sqref="P26:P29">
    <cfRule type="cellIs" dxfId="137" priority="43" stopIfTrue="1" operator="greaterThan">
      <formula>$O26</formula>
    </cfRule>
  </conditionalFormatting>
  <conditionalFormatting sqref="P36:P43">
    <cfRule type="cellIs" dxfId="136" priority="40" stopIfTrue="1" operator="greaterThan">
      <formula>$O36</formula>
    </cfRule>
  </conditionalFormatting>
  <conditionalFormatting sqref="P51:P54 P58:P61">
    <cfRule type="cellIs" dxfId="135" priority="37" stopIfTrue="1" operator="greaterThan">
      <formula>$O51</formula>
    </cfRule>
  </conditionalFormatting>
  <conditionalFormatting sqref="T7:T19">
    <cfRule type="cellIs" dxfId="134" priority="44" stopIfTrue="1" operator="greaterThan">
      <formula>$S7</formula>
    </cfRule>
  </conditionalFormatting>
  <conditionalFormatting sqref="T24">
    <cfRule type="cellIs" dxfId="133" priority="45" stopIfTrue="1" operator="greaterThan">
      <formula>$S$24</formula>
    </cfRule>
  </conditionalFormatting>
  <conditionalFormatting sqref="T26:T29">
    <cfRule type="cellIs" dxfId="132" priority="42" stopIfTrue="1" operator="greaterThan">
      <formula>$S26</formula>
    </cfRule>
  </conditionalFormatting>
  <conditionalFormatting sqref="T34">
    <cfRule type="cellIs" dxfId="131" priority="41" stopIfTrue="1" operator="greaterThan">
      <formula>$S$34</formula>
    </cfRule>
  </conditionalFormatting>
  <conditionalFormatting sqref="T36:T42">
    <cfRule type="cellIs" dxfId="130" priority="39" stopIfTrue="1" operator="greaterThan">
      <formula>$S36</formula>
    </cfRule>
  </conditionalFormatting>
  <conditionalFormatting sqref="T43">
    <cfRule type="cellIs" dxfId="129" priority="17" stopIfTrue="1" operator="greaterThan">
      <formula>$S$43</formula>
    </cfRule>
  </conditionalFormatting>
  <conditionalFormatting sqref="T49">
    <cfRule type="cellIs" dxfId="128" priority="38" stopIfTrue="1" operator="greaterThan">
      <formula>$S$49</formula>
    </cfRule>
  </conditionalFormatting>
  <conditionalFormatting sqref="T51">
    <cfRule type="cellIs" dxfId="127" priority="1" operator="greaterThan">
      <formula>$S$51</formula>
    </cfRule>
  </conditionalFormatting>
  <conditionalFormatting sqref="T52">
    <cfRule type="cellIs" dxfId="126" priority="9" operator="greaterThan">
      <formula>$S$52</formula>
    </cfRule>
  </conditionalFormatting>
  <conditionalFormatting sqref="T53">
    <cfRule type="cellIs" dxfId="125" priority="36" stopIfTrue="1" operator="greaterThan">
      <formula>$S$53</formula>
    </cfRule>
  </conditionalFormatting>
  <conditionalFormatting sqref="T54">
    <cfRule type="cellIs" dxfId="124" priority="6" operator="greaterThan">
      <formula>$S$54</formula>
    </cfRule>
  </conditionalFormatting>
  <conditionalFormatting sqref="T55">
    <cfRule type="cellIs" dxfId="123" priority="5" operator="greaterThan">
      <formula>$S$55</formula>
    </cfRule>
  </conditionalFormatting>
  <conditionalFormatting sqref="T56">
    <cfRule type="cellIs" dxfId="122" priority="8" stopIfTrue="1" operator="greaterThan">
      <formula>$S$53</formula>
    </cfRule>
  </conditionalFormatting>
  <conditionalFormatting sqref="T58">
    <cfRule type="cellIs" dxfId="121" priority="3" operator="greaterThan">
      <formula>$S$58</formula>
    </cfRule>
  </conditionalFormatting>
  <conditionalFormatting sqref="T59">
    <cfRule type="cellIs" dxfId="120" priority="2" operator="greaterThan">
      <formula>$S$59</formula>
    </cfRule>
  </conditionalFormatting>
  <conditionalFormatting sqref="T65">
    <cfRule type="cellIs" dxfId="119" priority="19" stopIfTrue="1" operator="greaterThan">
      <formula>$S$65</formula>
    </cfRule>
  </conditionalFormatting>
  <conditionalFormatting sqref="X8:X13">
    <cfRule type="cellIs" dxfId="118" priority="32" stopIfTrue="1" operator="greaterThan">
      <formula>$W8</formula>
    </cfRule>
  </conditionalFormatting>
  <conditionalFormatting sqref="X26:X28">
    <cfRule type="cellIs" dxfId="117" priority="29" stopIfTrue="1" operator="greaterThan">
      <formula>$W26</formula>
    </cfRule>
  </conditionalFormatting>
  <conditionalFormatting sqref="X36:X41">
    <cfRule type="cellIs" dxfId="116" priority="25" stopIfTrue="1" operator="greaterThan">
      <formula>$W36</formula>
    </cfRule>
  </conditionalFormatting>
  <conditionalFormatting sqref="X51:X56">
    <cfRule type="cellIs" dxfId="115" priority="22" stopIfTrue="1" operator="greaterThan">
      <formula>$W51</formula>
    </cfRule>
  </conditionalFormatting>
  <conditionalFormatting sqref="AB7:AB16">
    <cfRule type="cellIs" dxfId="114" priority="31" stopIfTrue="1" operator="greaterThan">
      <formula>$AA7</formula>
    </cfRule>
  </conditionalFormatting>
  <conditionalFormatting sqref="AB17">
    <cfRule type="cellIs" priority="16" stopIfTrue="1" operator="greaterThan">
      <formula>$AA$17</formula>
    </cfRule>
    <cfRule type="cellIs" dxfId="113" priority="15" stopIfTrue="1" operator="greaterThan">
      <formula>$AA$17</formula>
    </cfRule>
  </conditionalFormatting>
  <conditionalFormatting sqref="AB18">
    <cfRule type="cellIs" dxfId="112" priority="14" stopIfTrue="1" operator="greaterThan">
      <formula>$AA$18</formula>
    </cfRule>
  </conditionalFormatting>
  <conditionalFormatting sqref="AB24">
    <cfRule type="cellIs" dxfId="111" priority="30" stopIfTrue="1" operator="greaterThan">
      <formula>$AA$24</formula>
    </cfRule>
  </conditionalFormatting>
  <conditionalFormatting sqref="AB26:AB27">
    <cfRule type="cellIs" dxfId="110" priority="27" stopIfTrue="1" operator="greaterThan">
      <formula>$AA26</formula>
    </cfRule>
    <cfRule type="cellIs" dxfId="109" priority="28" stopIfTrue="1" operator="greaterThan">
      <formula>$W26</formula>
    </cfRule>
  </conditionalFormatting>
  <conditionalFormatting sqref="AB34">
    <cfRule type="cellIs" dxfId="108" priority="26" stopIfTrue="1" operator="greaterThan">
      <formula>$AA$34</formula>
    </cfRule>
  </conditionalFormatting>
  <conditionalFormatting sqref="AB36:AB42">
    <cfRule type="cellIs" dxfId="107" priority="24" stopIfTrue="1" operator="greaterThan">
      <formula>$AA36</formula>
    </cfRule>
  </conditionalFormatting>
  <conditionalFormatting sqref="AB49">
    <cfRule type="cellIs" dxfId="106" priority="23" stopIfTrue="1" operator="greaterThan">
      <formula>$AA$49</formula>
    </cfRule>
  </conditionalFormatting>
  <conditionalFormatting sqref="AB51:AB56">
    <cfRule type="cellIs" dxfId="105" priority="21" stopIfTrue="1" operator="greaterThan">
      <formula>$AA51</formula>
    </cfRule>
  </conditionalFormatting>
  <conditionalFormatting sqref="AB65">
    <cfRule type="cellIs" dxfId="104" priority="20" stopIfTrue="1" operator="greaterThan">
      <formula>$AA$65</formula>
    </cfRule>
  </conditionalFormatting>
  <printOptions horizontalCentered="1" verticalCentered="1"/>
  <pageMargins left="0.23622047244094488" right="0.23622047244094488" top="0.3543307086614173" bottom="0.3543307086614173" header="0.11811023622047244" footer="0.11811023622047244"/>
  <pageSetup paperSize="9" scale="7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BDD7-C972-4FC9-85D5-2E497CE1F249}">
  <sheetPr>
    <pageSetUpPr fitToPage="1"/>
  </sheetPr>
  <dimension ref="A1:AD56"/>
  <sheetViews>
    <sheetView showZeros="0" zoomScale="80" zoomScaleNormal="80" zoomScaleSheetLayoutView="70" workbookViewId="0">
      <selection activeCell="J25" sqref="J25"/>
    </sheetView>
  </sheetViews>
  <sheetFormatPr defaultColWidth="9" defaultRowHeight="13.5"/>
  <cols>
    <col min="1" max="1" width="6.625" style="57" customWidth="1"/>
    <col min="2" max="2" width="10.125" style="57" customWidth="1"/>
    <col min="3" max="4" width="7.625" style="57" customWidth="1"/>
    <col min="5" max="5" width="1.875" style="57" customWidth="1"/>
    <col min="6" max="6" width="10.125" style="57" customWidth="1"/>
    <col min="7" max="8" width="7.625" style="57" customWidth="1"/>
    <col min="9" max="9" width="1.875" style="57" customWidth="1"/>
    <col min="10" max="10" width="10.125" style="57" customWidth="1"/>
    <col min="11" max="12" width="7.625" style="57" customWidth="1"/>
    <col min="13" max="13" width="1.875" style="57" customWidth="1"/>
    <col min="14" max="14" width="10.125" style="57" customWidth="1"/>
    <col min="15" max="16" width="7.625" style="57" customWidth="1"/>
    <col min="17" max="17" width="1.875" style="57" customWidth="1"/>
    <col min="18" max="18" width="10.125" style="57" customWidth="1"/>
    <col min="19" max="20" width="7.625" style="57" customWidth="1"/>
    <col min="21" max="21" width="1.875" style="57" customWidth="1"/>
    <col min="22" max="22" width="10.125" style="57" customWidth="1"/>
    <col min="23" max="24" width="7.625" style="57" customWidth="1"/>
    <col min="25" max="25" width="1.875" style="57" customWidth="1"/>
    <col min="26" max="26" width="10.125" style="57" customWidth="1"/>
    <col min="27" max="28" width="7.625" style="57" customWidth="1"/>
    <col min="29" max="29" width="1.875" style="57" customWidth="1"/>
    <col min="30" max="16384" width="9" style="57"/>
  </cols>
  <sheetData>
    <row r="1" spans="1:29" s="62" customFormat="1" ht="28.5" customHeight="1">
      <c r="B1" s="177" t="s">
        <v>215</v>
      </c>
      <c r="D1" s="175" t="s">
        <v>214</v>
      </c>
      <c r="E1" s="175"/>
      <c r="J1" s="175" t="s">
        <v>213</v>
      </c>
      <c r="W1" s="475" t="s">
        <v>124</v>
      </c>
      <c r="X1" s="475"/>
      <c r="Y1" s="412">
        <f>石川県部数集計表!O22</f>
        <v>0</v>
      </c>
      <c r="Z1" s="412"/>
      <c r="AA1" s="412"/>
      <c r="AB1" s="412"/>
      <c r="AC1" s="412"/>
    </row>
    <row r="2" spans="1:29" s="62" customFormat="1" ht="27.75" customHeight="1">
      <c r="B2" s="414" t="s">
        <v>212</v>
      </c>
      <c r="C2" s="414"/>
      <c r="D2" s="442">
        <f>石川県部数集計表!C2</f>
        <v>0</v>
      </c>
      <c r="E2" s="443"/>
      <c r="F2" s="443"/>
      <c r="G2" s="443"/>
      <c r="H2" s="443"/>
      <c r="I2" s="444"/>
      <c r="J2" s="414" t="s">
        <v>211</v>
      </c>
      <c r="K2" s="414"/>
      <c r="L2" s="416">
        <f>石川県部数集計表!I2</f>
        <v>0</v>
      </c>
      <c r="M2" s="417"/>
      <c r="N2" s="417"/>
      <c r="O2" s="417"/>
      <c r="P2" s="417"/>
      <c r="Q2" s="418"/>
      <c r="R2" s="419" t="s">
        <v>210</v>
      </c>
      <c r="S2" s="413"/>
      <c r="T2" s="414">
        <f>石川県部数集計表!N2</f>
        <v>0</v>
      </c>
      <c r="U2" s="414"/>
      <c r="V2" s="414"/>
      <c r="W2" s="414" t="s">
        <v>122</v>
      </c>
      <c r="X2" s="414"/>
      <c r="Y2" s="412">
        <f>SUM(A19,A34,A49)</f>
        <v>0</v>
      </c>
      <c r="Z2" s="412"/>
      <c r="AA2" s="412"/>
      <c r="AB2" s="412"/>
      <c r="AC2" s="412"/>
    </row>
    <row r="3" spans="1:29" s="62" customFormat="1" ht="27.75" customHeight="1">
      <c r="B3" s="447" t="s">
        <v>262</v>
      </c>
      <c r="C3" s="448"/>
      <c r="D3" s="442">
        <f>石川県部数集計表!C3</f>
        <v>0</v>
      </c>
      <c r="E3" s="443"/>
      <c r="F3" s="443"/>
      <c r="G3" s="443"/>
      <c r="H3" s="443"/>
      <c r="I3" s="444"/>
      <c r="J3" s="414" t="s">
        <v>209</v>
      </c>
      <c r="K3" s="414"/>
      <c r="L3" s="442">
        <f>石川県部数集計表!I3</f>
        <v>0</v>
      </c>
      <c r="M3" s="443"/>
      <c r="N3" s="443"/>
      <c r="O3" s="443"/>
      <c r="P3" s="443"/>
      <c r="Q3" s="444"/>
      <c r="R3" s="419" t="s">
        <v>260</v>
      </c>
      <c r="S3" s="413"/>
      <c r="T3" s="474"/>
      <c r="U3" s="474"/>
      <c r="V3" s="474"/>
      <c r="W3" s="474"/>
      <c r="X3" s="474"/>
      <c r="Y3" s="474"/>
      <c r="Z3" s="474"/>
      <c r="AA3" s="474"/>
      <c r="AB3" s="474"/>
      <c r="AC3" s="474"/>
    </row>
    <row r="4" spans="1:29" s="62" customFormat="1" ht="6.75" customHeight="1"/>
    <row r="5" spans="1:29" s="62" customFormat="1" ht="25.5" customHeight="1">
      <c r="A5" s="88"/>
      <c r="B5" s="422" t="s">
        <v>392</v>
      </c>
      <c r="C5" s="423"/>
      <c r="D5" s="423"/>
      <c r="E5" s="424"/>
      <c r="F5" s="422" t="s">
        <v>393</v>
      </c>
      <c r="G5" s="423"/>
      <c r="H5" s="423"/>
      <c r="I5" s="424"/>
      <c r="J5" s="446" t="s">
        <v>394</v>
      </c>
      <c r="K5" s="446"/>
      <c r="L5" s="446"/>
      <c r="M5" s="446"/>
      <c r="N5" s="422" t="s">
        <v>396</v>
      </c>
      <c r="O5" s="423"/>
      <c r="P5" s="423"/>
      <c r="Q5" s="423"/>
      <c r="R5" s="423"/>
      <c r="S5" s="423"/>
      <c r="T5" s="423"/>
      <c r="U5" s="424"/>
      <c r="V5" s="446" t="s">
        <v>397</v>
      </c>
      <c r="W5" s="446"/>
      <c r="X5" s="446"/>
      <c r="Y5" s="446"/>
      <c r="Z5" s="446"/>
      <c r="AA5" s="446"/>
      <c r="AB5" s="446"/>
      <c r="AC5" s="446"/>
    </row>
    <row r="6" spans="1:29" s="62" customFormat="1" ht="13.5" customHeight="1">
      <c r="A6" s="306"/>
      <c r="B6" s="315" t="s">
        <v>341</v>
      </c>
      <c r="C6" s="103" t="s">
        <v>258</v>
      </c>
      <c r="D6" s="319" t="s">
        <v>88</v>
      </c>
      <c r="E6" s="320" t="s">
        <v>87</v>
      </c>
      <c r="F6" s="103" t="s">
        <v>341</v>
      </c>
      <c r="G6" s="103" t="s">
        <v>342</v>
      </c>
      <c r="H6" s="319" t="s">
        <v>88</v>
      </c>
      <c r="I6" s="320" t="s">
        <v>87</v>
      </c>
      <c r="J6" s="103" t="s">
        <v>341</v>
      </c>
      <c r="K6" s="103" t="s">
        <v>258</v>
      </c>
      <c r="L6" s="319" t="s">
        <v>88</v>
      </c>
      <c r="M6" s="320" t="s">
        <v>87</v>
      </c>
      <c r="N6" s="103" t="s">
        <v>341</v>
      </c>
      <c r="O6" s="103" t="s">
        <v>258</v>
      </c>
      <c r="P6" s="319" t="s">
        <v>88</v>
      </c>
      <c r="Q6" s="320" t="s">
        <v>87</v>
      </c>
      <c r="R6" s="103" t="s">
        <v>341</v>
      </c>
      <c r="S6" s="103" t="s">
        <v>258</v>
      </c>
      <c r="T6" s="319" t="s">
        <v>88</v>
      </c>
      <c r="U6" s="320" t="s">
        <v>87</v>
      </c>
      <c r="V6" s="316" t="s">
        <v>341</v>
      </c>
      <c r="W6" s="103" t="s">
        <v>258</v>
      </c>
      <c r="X6" s="321" t="s">
        <v>88</v>
      </c>
      <c r="Y6" s="320" t="s">
        <v>87</v>
      </c>
      <c r="Z6" s="316" t="s">
        <v>341</v>
      </c>
      <c r="AA6" s="103" t="s">
        <v>258</v>
      </c>
      <c r="AB6" s="321" t="s">
        <v>88</v>
      </c>
      <c r="AC6" s="320" t="s">
        <v>87</v>
      </c>
    </row>
    <row r="7" spans="1:29" s="62" customFormat="1" ht="13.5" customHeight="1">
      <c r="A7" s="473" t="s">
        <v>43</v>
      </c>
      <c r="B7" s="200" t="s">
        <v>208</v>
      </c>
      <c r="C7" s="88">
        <v>110</v>
      </c>
      <c r="D7" s="99"/>
      <c r="E7" s="98"/>
      <c r="F7" s="158" t="s">
        <v>69</v>
      </c>
      <c r="G7" s="158"/>
      <c r="H7" s="171"/>
      <c r="I7" s="254"/>
      <c r="J7" s="248"/>
      <c r="K7" s="88"/>
      <c r="L7" s="256"/>
      <c r="M7" s="254"/>
      <c r="N7" s="200" t="s">
        <v>487</v>
      </c>
      <c r="O7" s="88">
        <v>4690</v>
      </c>
      <c r="P7" s="99"/>
      <c r="Q7" s="98"/>
      <c r="R7" s="200" t="s">
        <v>488</v>
      </c>
      <c r="S7" s="88">
        <v>1720</v>
      </c>
      <c r="T7" s="99"/>
      <c r="U7" s="98"/>
      <c r="V7" s="200" t="s">
        <v>207</v>
      </c>
      <c r="W7" s="88">
        <v>960</v>
      </c>
      <c r="X7" s="99"/>
      <c r="Y7" s="98"/>
      <c r="Z7" s="94" t="s">
        <v>69</v>
      </c>
      <c r="AA7" s="88"/>
      <c r="AB7" s="256"/>
      <c r="AC7" s="81"/>
    </row>
    <row r="8" spans="1:29" s="62" customFormat="1" ht="13.5" customHeight="1">
      <c r="A8" s="473"/>
      <c r="B8" s="200" t="s">
        <v>206</v>
      </c>
      <c r="C8" s="88">
        <v>370</v>
      </c>
      <c r="D8" s="99"/>
      <c r="E8" s="98"/>
      <c r="F8" s="158" t="s">
        <v>69</v>
      </c>
      <c r="G8" s="158"/>
      <c r="H8" s="171"/>
      <c r="I8" s="254"/>
      <c r="J8" s="94"/>
      <c r="K8" s="88">
        <v>0</v>
      </c>
      <c r="L8" s="99"/>
      <c r="M8" s="98"/>
      <c r="N8" s="200" t="s">
        <v>205</v>
      </c>
      <c r="O8" s="198" t="s">
        <v>71</v>
      </c>
      <c r="P8" s="352"/>
      <c r="Q8" s="98"/>
      <c r="R8" s="200" t="s">
        <v>489</v>
      </c>
      <c r="S8" s="88">
        <v>560</v>
      </c>
      <c r="T8" s="99"/>
      <c r="U8" s="98"/>
      <c r="V8" s="200" t="s">
        <v>204</v>
      </c>
      <c r="W8" s="88">
        <v>870</v>
      </c>
      <c r="X8" s="99"/>
      <c r="Y8" s="98"/>
      <c r="Z8" s="200" t="s">
        <v>69</v>
      </c>
      <c r="AA8" s="88"/>
      <c r="AB8" s="256"/>
      <c r="AC8" s="81"/>
    </row>
    <row r="9" spans="1:29" s="62" customFormat="1" ht="13.5" customHeight="1">
      <c r="A9" s="473"/>
      <c r="B9" s="172"/>
      <c r="C9" s="158"/>
      <c r="D9" s="171"/>
      <c r="E9" s="254"/>
      <c r="F9" s="158"/>
      <c r="G9" s="158"/>
      <c r="H9" s="171"/>
      <c r="I9" s="254"/>
      <c r="J9" s="105"/>
      <c r="K9" s="205"/>
      <c r="L9" s="87"/>
      <c r="M9" s="81"/>
      <c r="N9" s="200" t="s">
        <v>203</v>
      </c>
      <c r="O9" s="198" t="s">
        <v>71</v>
      </c>
      <c r="P9" s="91"/>
      <c r="Q9" s="98"/>
      <c r="R9" s="94" t="s">
        <v>69</v>
      </c>
      <c r="S9" s="88"/>
      <c r="T9" s="171"/>
      <c r="U9" s="254"/>
      <c r="V9" s="94"/>
      <c r="W9" s="88"/>
      <c r="X9" s="171"/>
      <c r="Y9" s="254"/>
      <c r="Z9" s="94"/>
      <c r="AA9" s="88"/>
      <c r="AB9" s="171"/>
      <c r="AC9" s="81"/>
    </row>
    <row r="10" spans="1:29" s="62" customFormat="1" ht="13.5" customHeight="1">
      <c r="A10" s="473"/>
      <c r="B10" s="172"/>
      <c r="C10" s="158"/>
      <c r="D10" s="171"/>
      <c r="E10" s="254"/>
      <c r="F10" s="158"/>
      <c r="G10" s="158"/>
      <c r="H10" s="171"/>
      <c r="I10" s="254"/>
      <c r="J10" s="97"/>
      <c r="K10" s="88"/>
      <c r="L10" s="99"/>
      <c r="M10" s="98"/>
      <c r="N10" s="200" t="s">
        <v>202</v>
      </c>
      <c r="O10" s="198" t="s">
        <v>71</v>
      </c>
      <c r="P10" s="91"/>
      <c r="Q10" s="98"/>
      <c r="R10" s="158" t="s">
        <v>69</v>
      </c>
      <c r="S10" s="88"/>
      <c r="T10" s="171"/>
      <c r="U10" s="254"/>
      <c r="V10" s="158"/>
      <c r="W10" s="158"/>
      <c r="X10" s="171"/>
      <c r="Y10" s="254"/>
      <c r="Z10" s="158"/>
      <c r="AA10" s="88"/>
      <c r="AB10" s="171"/>
      <c r="AC10" s="81"/>
    </row>
    <row r="11" spans="1:29" s="62" customFormat="1" ht="13.5" customHeight="1">
      <c r="A11" s="473"/>
      <c r="B11" s="89"/>
      <c r="C11" s="88"/>
      <c r="D11" s="171"/>
      <c r="E11" s="254"/>
      <c r="F11" s="158"/>
      <c r="G11" s="158"/>
      <c r="H11" s="171"/>
      <c r="I11" s="254"/>
      <c r="J11" s="94"/>
      <c r="K11" s="88">
        <v>0</v>
      </c>
      <c r="L11" s="99"/>
      <c r="M11" s="98"/>
      <c r="N11" s="94" t="s">
        <v>69</v>
      </c>
      <c r="O11" s="88"/>
      <c r="P11" s="171"/>
      <c r="Q11" s="254"/>
      <c r="R11" s="158"/>
      <c r="S11" s="88"/>
      <c r="T11" s="171"/>
      <c r="U11" s="254"/>
      <c r="V11" s="465" t="s">
        <v>578</v>
      </c>
      <c r="W11" s="466"/>
      <c r="X11" s="171"/>
      <c r="Y11" s="254"/>
      <c r="Z11" s="158"/>
      <c r="AA11" s="88"/>
      <c r="AB11" s="171"/>
      <c r="AC11" s="81"/>
    </row>
    <row r="12" spans="1:29" s="62" customFormat="1" ht="13.5" customHeight="1">
      <c r="A12" s="473"/>
      <c r="B12" s="89"/>
      <c r="C12" s="88"/>
      <c r="D12" s="171"/>
      <c r="E12" s="254"/>
      <c r="F12" s="158"/>
      <c r="G12" s="158"/>
      <c r="H12" s="171"/>
      <c r="I12" s="254"/>
      <c r="J12" s="94"/>
      <c r="K12" s="88">
        <v>0</v>
      </c>
      <c r="L12" s="99"/>
      <c r="M12" s="98"/>
      <c r="N12" s="94" t="s">
        <v>69</v>
      </c>
      <c r="O12" s="88"/>
      <c r="P12" s="171"/>
      <c r="Q12" s="254"/>
      <c r="R12" s="172"/>
      <c r="S12" s="88"/>
      <c r="T12" s="171"/>
      <c r="U12" s="254"/>
      <c r="V12" s="137" t="s">
        <v>581</v>
      </c>
      <c r="W12" s="269"/>
      <c r="X12" s="171"/>
      <c r="Y12" s="254"/>
      <c r="Z12" s="172"/>
      <c r="AA12" s="88"/>
      <c r="AB12" s="171"/>
      <c r="AC12" s="81"/>
    </row>
    <row r="13" spans="1:29" s="62" customFormat="1" ht="13.5" customHeight="1">
      <c r="A13" s="473"/>
      <c r="B13" s="89"/>
      <c r="C13" s="88"/>
      <c r="D13" s="171"/>
      <c r="E13" s="254"/>
      <c r="F13" s="158"/>
      <c r="G13" s="158"/>
      <c r="H13" s="171"/>
      <c r="I13" s="254"/>
      <c r="J13" s="243"/>
      <c r="K13" s="88"/>
      <c r="L13" s="256"/>
      <c r="M13" s="254"/>
      <c r="N13" s="329"/>
      <c r="O13" s="88"/>
      <c r="P13" s="171"/>
      <c r="Q13" s="254"/>
      <c r="R13" s="172"/>
      <c r="S13" s="88"/>
      <c r="T13" s="171"/>
      <c r="U13" s="254"/>
      <c r="V13" s="158"/>
      <c r="W13" s="158"/>
      <c r="X13" s="171"/>
      <c r="Y13" s="254"/>
      <c r="Z13" s="172"/>
      <c r="AA13" s="88"/>
      <c r="AB13" s="171"/>
      <c r="AC13" s="81"/>
    </row>
    <row r="14" spans="1:29" s="62" customFormat="1" ht="13.5" customHeight="1">
      <c r="A14" s="473"/>
      <c r="B14" s="89"/>
      <c r="C14" s="88"/>
      <c r="D14" s="171"/>
      <c r="E14" s="254"/>
      <c r="F14" s="158"/>
      <c r="G14" s="158"/>
      <c r="H14" s="171"/>
      <c r="I14" s="254"/>
      <c r="J14" s="243"/>
      <c r="K14" s="88"/>
      <c r="L14" s="256"/>
      <c r="M14" s="254"/>
      <c r="N14" s="329"/>
      <c r="O14" s="88"/>
      <c r="P14" s="171"/>
      <c r="Q14" s="254"/>
      <c r="R14" s="172"/>
      <c r="S14" s="88"/>
      <c r="T14" s="171"/>
      <c r="U14" s="254"/>
      <c r="V14" s="158"/>
      <c r="W14" s="158"/>
      <c r="X14" s="171"/>
      <c r="Y14" s="254"/>
      <c r="Z14" s="172"/>
      <c r="AA14" s="88"/>
      <c r="AB14" s="171"/>
      <c r="AC14" s="81"/>
    </row>
    <row r="15" spans="1:29" s="62" customFormat="1" ht="13.5" customHeight="1">
      <c r="A15" s="473"/>
      <c r="B15" s="89"/>
      <c r="C15" s="88"/>
      <c r="D15" s="171"/>
      <c r="E15" s="254"/>
      <c r="F15" s="158"/>
      <c r="G15" s="158"/>
      <c r="H15" s="171"/>
      <c r="I15" s="254"/>
      <c r="J15" s="94"/>
      <c r="K15" s="88"/>
      <c r="L15" s="256"/>
      <c r="M15" s="254"/>
      <c r="N15" s="436"/>
      <c r="O15" s="437"/>
      <c r="P15" s="171"/>
      <c r="Q15" s="254"/>
      <c r="R15" s="172"/>
      <c r="S15" s="88"/>
      <c r="T15" s="171"/>
      <c r="U15" s="254"/>
      <c r="V15" s="158"/>
      <c r="W15" s="158"/>
      <c r="X15" s="171"/>
      <c r="Y15" s="254"/>
      <c r="Z15" s="172"/>
      <c r="AA15" s="88"/>
      <c r="AB15" s="171"/>
      <c r="AC15" s="81"/>
    </row>
    <row r="16" spans="1:29" s="62" customFormat="1" ht="13.5" customHeight="1">
      <c r="A16" s="473"/>
      <c r="B16" s="89"/>
      <c r="C16" s="88"/>
      <c r="D16" s="171"/>
      <c r="E16" s="254"/>
      <c r="F16" s="158"/>
      <c r="G16" s="158"/>
      <c r="H16" s="171"/>
      <c r="I16" s="254"/>
      <c r="J16" s="94"/>
      <c r="K16" s="88"/>
      <c r="L16" s="256"/>
      <c r="M16" s="254"/>
      <c r="N16" s="329"/>
      <c r="O16" s="88"/>
      <c r="P16" s="171"/>
      <c r="Q16" s="254"/>
      <c r="R16" s="172"/>
      <c r="S16" s="88"/>
      <c r="T16" s="171"/>
      <c r="U16" s="254"/>
      <c r="V16" s="158"/>
      <c r="W16" s="158"/>
      <c r="X16" s="171"/>
      <c r="Y16" s="254"/>
      <c r="Z16" s="172"/>
      <c r="AA16" s="88"/>
      <c r="AB16" s="171"/>
      <c r="AC16" s="81"/>
    </row>
    <row r="17" spans="1:30" s="62" customFormat="1" ht="13.5" customHeight="1">
      <c r="A17" s="473"/>
      <c r="B17" s="89"/>
      <c r="C17" s="88"/>
      <c r="D17" s="171"/>
      <c r="E17" s="254"/>
      <c r="F17" s="158"/>
      <c r="G17" s="158"/>
      <c r="H17" s="171"/>
      <c r="I17" s="254"/>
      <c r="J17" s="94"/>
      <c r="K17" s="88"/>
      <c r="L17" s="256"/>
      <c r="M17" s="254"/>
      <c r="N17" s="94"/>
      <c r="O17" s="88"/>
      <c r="P17" s="171"/>
      <c r="Q17" s="254"/>
      <c r="R17" s="172"/>
      <c r="S17" s="88"/>
      <c r="T17" s="171"/>
      <c r="U17" s="254"/>
      <c r="V17" s="158"/>
      <c r="W17" s="158"/>
      <c r="X17" s="171"/>
      <c r="Y17" s="254"/>
      <c r="Z17" s="172"/>
      <c r="AA17" s="88"/>
      <c r="AB17" s="171"/>
      <c r="AC17" s="81"/>
    </row>
    <row r="18" spans="1:30" s="62" customFormat="1" ht="13.5" customHeight="1">
      <c r="A18" s="473"/>
      <c r="B18" s="89"/>
      <c r="C18" s="88"/>
      <c r="D18" s="171"/>
      <c r="E18" s="254"/>
      <c r="F18" s="158"/>
      <c r="G18" s="158"/>
      <c r="H18" s="171"/>
      <c r="I18" s="254"/>
      <c r="J18" s="94"/>
      <c r="K18" s="88"/>
      <c r="L18" s="256"/>
      <c r="M18" s="254"/>
      <c r="N18" s="94"/>
      <c r="O18" s="88"/>
      <c r="P18" s="171"/>
      <c r="Q18" s="254"/>
      <c r="R18" s="172"/>
      <c r="S18" s="88"/>
      <c r="T18" s="171"/>
      <c r="U18" s="254"/>
      <c r="V18" s="158"/>
      <c r="W18" s="158"/>
      <c r="X18" s="171"/>
      <c r="Y18" s="254"/>
      <c r="Z18" s="172"/>
      <c r="AA18" s="88"/>
      <c r="AB18" s="171"/>
      <c r="AC18" s="81"/>
    </row>
    <row r="19" spans="1:30" s="62" customFormat="1" ht="13.5" customHeight="1">
      <c r="A19" s="299">
        <f>SUM(D19,L19,T19,AB19)</f>
        <v>0</v>
      </c>
      <c r="B19" s="100" t="s">
        <v>66</v>
      </c>
      <c r="C19" s="88">
        <f>SUM(C7:C11)</f>
        <v>480</v>
      </c>
      <c r="D19" s="253">
        <f>SUM(D7:D8)</f>
        <v>0</v>
      </c>
      <c r="E19" s="254"/>
      <c r="F19" s="158"/>
      <c r="G19" s="158"/>
      <c r="H19" s="171"/>
      <c r="I19" s="254"/>
      <c r="J19" s="100" t="s">
        <v>66</v>
      </c>
      <c r="K19" s="166">
        <f>SUM(K8:K18)</f>
        <v>0</v>
      </c>
      <c r="L19" s="255">
        <f>SUM(L8:L18)</f>
        <v>0</v>
      </c>
      <c r="M19" s="254"/>
      <c r="N19" s="158"/>
      <c r="O19" s="158"/>
      <c r="P19" s="171"/>
      <c r="Q19" s="254"/>
      <c r="R19" s="100" t="s">
        <v>66</v>
      </c>
      <c r="S19" s="88">
        <f>SUM(O7:O10,S7:S8)</f>
        <v>6970</v>
      </c>
      <c r="T19" s="99">
        <f>SUM(P7:P10,T7:T8)</f>
        <v>0</v>
      </c>
      <c r="U19" s="254"/>
      <c r="V19" s="158"/>
      <c r="W19" s="158"/>
      <c r="X19" s="171"/>
      <c r="Y19" s="254"/>
      <c r="Z19" s="100" t="s">
        <v>66</v>
      </c>
      <c r="AA19" s="88">
        <f>SUM(W7:W10,AA7:AA10)</f>
        <v>1830</v>
      </c>
      <c r="AB19" s="253">
        <f>SUM(X7:X8)</f>
        <v>0</v>
      </c>
      <c r="AC19" s="81"/>
    </row>
    <row r="20" spans="1:30" s="62" customFormat="1" ht="13.5" customHeight="1">
      <c r="A20" s="304">
        <f>C19+K19+S19+AA19</f>
        <v>9280</v>
      </c>
      <c r="B20" s="211"/>
      <c r="C20" s="77"/>
      <c r="D20" s="77"/>
      <c r="E20" s="77"/>
      <c r="F20" s="210"/>
      <c r="G20" s="77"/>
      <c r="H20" s="77"/>
      <c r="I20" s="77"/>
      <c r="J20" s="210"/>
      <c r="K20" s="77"/>
      <c r="L20" s="77"/>
      <c r="M20" s="77"/>
      <c r="N20" s="77"/>
      <c r="O20" s="77"/>
      <c r="P20" s="77"/>
      <c r="Q20" s="77"/>
      <c r="R20" s="77"/>
      <c r="S20" s="77"/>
      <c r="T20" s="77"/>
      <c r="U20" s="77"/>
      <c r="V20" s="77"/>
      <c r="W20" s="77"/>
      <c r="X20" s="77"/>
      <c r="Y20" s="77"/>
      <c r="Z20" s="77"/>
      <c r="AA20" s="77"/>
      <c r="AB20" s="77"/>
      <c r="AC20" s="115"/>
    </row>
    <row r="21" spans="1:30" s="62" customFormat="1" ht="13.5" customHeight="1">
      <c r="A21" s="472" t="s">
        <v>201</v>
      </c>
      <c r="B21" s="200" t="s">
        <v>401</v>
      </c>
      <c r="C21" s="88">
        <v>400</v>
      </c>
      <c r="D21" s="99"/>
      <c r="E21" s="98"/>
      <c r="F21" s="94"/>
      <c r="G21" s="88"/>
      <c r="H21" s="99"/>
      <c r="I21" s="98"/>
      <c r="J21" s="248"/>
      <c r="K21" s="88"/>
      <c r="L21" s="96"/>
      <c r="M21" s="81"/>
      <c r="N21" s="200" t="s">
        <v>200</v>
      </c>
      <c r="O21" s="198" t="s">
        <v>71</v>
      </c>
      <c r="P21" s="91"/>
      <c r="Q21" s="98"/>
      <c r="R21" s="200" t="s">
        <v>593</v>
      </c>
      <c r="S21" s="88">
        <v>3700</v>
      </c>
      <c r="T21" s="99"/>
      <c r="U21" s="98"/>
      <c r="V21" s="200" t="s">
        <v>384</v>
      </c>
      <c r="W21" s="88">
        <v>800</v>
      </c>
      <c r="X21" s="99"/>
      <c r="Y21" s="98"/>
      <c r="Z21" s="200" t="s">
        <v>199</v>
      </c>
      <c r="AA21" s="88">
        <v>1130</v>
      </c>
      <c r="AB21" s="99"/>
      <c r="AC21" s="98"/>
      <c r="AD21" s="62" t="s">
        <v>69</v>
      </c>
    </row>
    <row r="22" spans="1:30" s="62" customFormat="1" ht="13.5" customHeight="1">
      <c r="A22" s="473"/>
      <c r="B22" s="200" t="s">
        <v>199</v>
      </c>
      <c r="C22" s="88">
        <v>220</v>
      </c>
      <c r="D22" s="99"/>
      <c r="E22" s="98"/>
      <c r="F22" s="94" t="s">
        <v>69</v>
      </c>
      <c r="G22" s="88"/>
      <c r="H22" s="96"/>
      <c r="I22" s="81"/>
      <c r="J22" s="158"/>
      <c r="K22" s="88">
        <v>0</v>
      </c>
      <c r="L22" s="99"/>
      <c r="M22" s="98"/>
      <c r="N22" s="200" t="s">
        <v>490</v>
      </c>
      <c r="O22" s="88">
        <v>2890</v>
      </c>
      <c r="P22" s="99"/>
      <c r="Q22" s="98"/>
      <c r="R22" s="200" t="s">
        <v>493</v>
      </c>
      <c r="S22" s="88">
        <v>5020</v>
      </c>
      <c r="T22" s="99"/>
      <c r="U22" s="98"/>
      <c r="V22" s="94" t="s">
        <v>69</v>
      </c>
      <c r="W22" s="88"/>
      <c r="X22" s="87"/>
      <c r="Y22" s="81"/>
      <c r="Z22" s="200" t="s">
        <v>198</v>
      </c>
      <c r="AA22" s="88">
        <v>860</v>
      </c>
      <c r="AB22" s="99"/>
      <c r="AC22" s="98"/>
      <c r="AD22" s="62" t="s">
        <v>69</v>
      </c>
    </row>
    <row r="23" spans="1:30" s="62" customFormat="1" ht="13.5" customHeight="1">
      <c r="A23" s="473"/>
      <c r="B23" s="89"/>
      <c r="C23" s="88"/>
      <c r="D23" s="96"/>
      <c r="E23" s="81"/>
      <c r="F23" s="105"/>
      <c r="G23" s="88"/>
      <c r="H23" s="96"/>
      <c r="I23" s="81"/>
      <c r="J23" s="105"/>
      <c r="K23" s="88"/>
      <c r="L23" s="99"/>
      <c r="M23" s="98"/>
      <c r="N23" s="200" t="s">
        <v>491</v>
      </c>
      <c r="O23" s="88">
        <v>1940</v>
      </c>
      <c r="P23" s="99"/>
      <c r="Q23" s="98"/>
      <c r="R23" s="131"/>
      <c r="S23" s="112">
        <v>0</v>
      </c>
      <c r="T23" s="91"/>
      <c r="U23" s="90"/>
      <c r="V23" s="94" t="s">
        <v>69</v>
      </c>
      <c r="W23" s="88"/>
      <c r="X23" s="87"/>
      <c r="Y23" s="81"/>
      <c r="Z23" s="200" t="s">
        <v>197</v>
      </c>
      <c r="AA23" s="88">
        <v>220</v>
      </c>
      <c r="AB23" s="99"/>
      <c r="AC23" s="98"/>
      <c r="AD23" s="62" t="s">
        <v>69</v>
      </c>
    </row>
    <row r="24" spans="1:30" s="62" customFormat="1" ht="13.5" customHeight="1">
      <c r="A24" s="473"/>
      <c r="B24" s="128"/>
      <c r="C24" s="88"/>
      <c r="D24" s="96"/>
      <c r="E24" s="81"/>
      <c r="F24" s="97"/>
      <c r="G24" s="88"/>
      <c r="H24" s="96"/>
      <c r="I24" s="81"/>
      <c r="J24" s="97"/>
      <c r="K24" s="88"/>
      <c r="L24" s="99"/>
      <c r="M24" s="98"/>
      <c r="N24" s="200" t="s">
        <v>492</v>
      </c>
      <c r="O24" s="146">
        <v>590</v>
      </c>
      <c r="P24" s="99"/>
      <c r="Q24" s="98"/>
      <c r="R24" s="131"/>
      <c r="S24" s="154"/>
      <c r="T24" s="95"/>
      <c r="U24" s="90"/>
      <c r="V24" s="94"/>
      <c r="W24" s="88"/>
      <c r="X24" s="96"/>
      <c r="Y24" s="81"/>
      <c r="Z24" s="94"/>
      <c r="AA24" s="103"/>
      <c r="AB24" s="87"/>
      <c r="AC24" s="81"/>
      <c r="AD24" s="62" t="s">
        <v>69</v>
      </c>
    </row>
    <row r="25" spans="1:30" s="62" customFormat="1" ht="13.5" customHeight="1">
      <c r="A25" s="473"/>
      <c r="B25" s="330" t="s">
        <v>576</v>
      </c>
      <c r="C25" s="88"/>
      <c r="D25" s="96"/>
      <c r="E25" s="81"/>
      <c r="F25" s="94"/>
      <c r="G25" s="88"/>
      <c r="H25" s="96"/>
      <c r="I25" s="81"/>
      <c r="J25" s="211"/>
      <c r="K25" s="88">
        <v>0</v>
      </c>
      <c r="L25" s="99"/>
      <c r="M25" s="98"/>
      <c r="N25" s="97"/>
      <c r="O25" s="88"/>
      <c r="P25" s="96"/>
      <c r="Q25" s="81"/>
      <c r="R25" s="463" t="s">
        <v>594</v>
      </c>
      <c r="S25" s="464"/>
      <c r="T25" s="96"/>
      <c r="U25" s="81"/>
      <c r="V25" s="243"/>
      <c r="W25" s="88"/>
      <c r="X25" s="96"/>
      <c r="Y25" s="81"/>
      <c r="Z25" s="94"/>
      <c r="AA25" s="88"/>
      <c r="AB25" s="96"/>
      <c r="AC25" s="81"/>
      <c r="AD25" s="62" t="s">
        <v>69</v>
      </c>
    </row>
    <row r="26" spans="1:30" s="62" customFormat="1" ht="13.5" customHeight="1">
      <c r="A26" s="473"/>
      <c r="B26" s="207"/>
      <c r="C26" s="88"/>
      <c r="D26" s="96"/>
      <c r="E26" s="81"/>
      <c r="F26" s="94"/>
      <c r="G26" s="88"/>
      <c r="H26" s="96"/>
      <c r="I26" s="81"/>
      <c r="J26" s="94"/>
      <c r="K26" s="164"/>
      <c r="L26" s="87"/>
      <c r="M26" s="81"/>
      <c r="N26" s="197"/>
      <c r="O26" s="88"/>
      <c r="P26" s="96"/>
      <c r="Q26" s="81"/>
      <c r="R26" s="97" t="s">
        <v>595</v>
      </c>
      <c r="S26" s="343"/>
      <c r="T26" s="96"/>
      <c r="U26" s="81"/>
      <c r="V26" s="243"/>
      <c r="W26" s="88"/>
      <c r="X26" s="96"/>
      <c r="Y26" s="81"/>
      <c r="Z26" s="243"/>
      <c r="AA26" s="88"/>
      <c r="AB26" s="96"/>
      <c r="AC26" s="81"/>
      <c r="AD26" s="62" t="s">
        <v>69</v>
      </c>
    </row>
    <row r="27" spans="1:30" s="62" customFormat="1" ht="13.5" customHeight="1">
      <c r="A27" s="473"/>
      <c r="B27" s="89"/>
      <c r="C27" s="88"/>
      <c r="D27" s="96"/>
      <c r="E27" s="81"/>
      <c r="F27" s="94"/>
      <c r="G27" s="88"/>
      <c r="H27" s="96"/>
      <c r="I27" s="81"/>
      <c r="J27" s="94"/>
      <c r="K27" s="164"/>
      <c r="L27" s="87"/>
      <c r="M27" s="81"/>
      <c r="N27" s="436"/>
      <c r="O27" s="437"/>
      <c r="P27" s="96"/>
      <c r="Q27" s="81"/>
      <c r="R27" s="329"/>
      <c r="S27" s="88"/>
      <c r="T27" s="96"/>
      <c r="U27" s="81"/>
      <c r="V27" s="94"/>
      <c r="W27" s="88"/>
      <c r="X27" s="96"/>
      <c r="Y27" s="81"/>
      <c r="Z27" s="243"/>
      <c r="AA27" s="88"/>
      <c r="AB27" s="96"/>
      <c r="AC27" s="81"/>
      <c r="AD27" s="62" t="s">
        <v>69</v>
      </c>
    </row>
    <row r="28" spans="1:30" s="62" customFormat="1" ht="13.5" customHeight="1">
      <c r="A28" s="473"/>
      <c r="B28" s="207"/>
      <c r="C28" s="88"/>
      <c r="D28" s="96"/>
      <c r="E28" s="81"/>
      <c r="F28" s="94"/>
      <c r="G28" s="88"/>
      <c r="H28" s="96"/>
      <c r="I28" s="81"/>
      <c r="J28" s="211"/>
      <c r="K28" s="88"/>
      <c r="L28" s="87"/>
      <c r="M28" s="81"/>
      <c r="N28" s="329"/>
      <c r="O28" s="88"/>
      <c r="P28" s="133"/>
      <c r="Q28" s="132"/>
      <c r="R28" s="217"/>
      <c r="S28" s="88"/>
      <c r="T28" s="96"/>
      <c r="U28" s="81"/>
      <c r="V28" s="94"/>
      <c r="W28" s="88"/>
      <c r="X28" s="96"/>
      <c r="Y28" s="81"/>
      <c r="Z28" s="94"/>
      <c r="AA28" s="88"/>
      <c r="AB28" s="96"/>
      <c r="AC28" s="81"/>
      <c r="AD28" s="62" t="s">
        <v>69</v>
      </c>
    </row>
    <row r="29" spans="1:30" s="62" customFormat="1" ht="13.5" customHeight="1">
      <c r="A29" s="473"/>
      <c r="B29" s="207"/>
      <c r="C29" s="88"/>
      <c r="D29" s="96"/>
      <c r="E29" s="81"/>
      <c r="F29" s="94"/>
      <c r="G29" s="88"/>
      <c r="H29" s="96"/>
      <c r="I29" s="81"/>
      <c r="J29" s="211"/>
      <c r="K29" s="88"/>
      <c r="L29" s="87"/>
      <c r="M29" s="81"/>
      <c r="N29" s="141"/>
      <c r="O29" s="134"/>
      <c r="P29" s="133"/>
      <c r="Q29" s="132"/>
      <c r="R29" s="239"/>
      <c r="S29" s="88"/>
      <c r="T29" s="96"/>
      <c r="U29" s="81"/>
      <c r="V29" s="94"/>
      <c r="W29" s="88"/>
      <c r="X29" s="96"/>
      <c r="Y29" s="81"/>
      <c r="Z29" s="94"/>
      <c r="AA29" s="88"/>
      <c r="AB29" s="96"/>
      <c r="AC29" s="81"/>
      <c r="AD29" s="62" t="s">
        <v>69</v>
      </c>
    </row>
    <row r="30" spans="1:30" s="62" customFormat="1" ht="13.5" customHeight="1">
      <c r="A30" s="473"/>
      <c r="B30" s="89"/>
      <c r="C30" s="88"/>
      <c r="D30" s="96"/>
      <c r="E30" s="81"/>
      <c r="F30" s="152"/>
      <c r="G30" s="134"/>
      <c r="H30" s="133"/>
      <c r="I30" s="81"/>
      <c r="J30" s="211"/>
      <c r="K30" s="88"/>
      <c r="L30" s="87"/>
      <c r="M30" s="81"/>
      <c r="N30" s="94"/>
      <c r="O30" s="88"/>
      <c r="P30" s="96"/>
      <c r="Q30" s="81"/>
      <c r="R30" s="94"/>
      <c r="S30" s="88"/>
      <c r="T30" s="96"/>
      <c r="U30" s="81"/>
      <c r="V30" s="94"/>
      <c r="W30" s="88"/>
      <c r="X30" s="96"/>
      <c r="Y30" s="81"/>
      <c r="Z30" s="94"/>
      <c r="AA30" s="88"/>
      <c r="AB30" s="96"/>
      <c r="AC30" s="81"/>
      <c r="AD30" s="62" t="s">
        <v>69</v>
      </c>
    </row>
    <row r="31" spans="1:30" s="62" customFormat="1" ht="13.5" customHeight="1">
      <c r="A31" s="473"/>
      <c r="B31" s="89"/>
      <c r="C31" s="88"/>
      <c r="D31" s="96"/>
      <c r="E31" s="81"/>
      <c r="F31" s="141"/>
      <c r="G31" s="134"/>
      <c r="H31" s="133"/>
      <c r="I31" s="81"/>
      <c r="J31" s="94"/>
      <c r="K31" s="88"/>
      <c r="L31" s="87"/>
      <c r="M31" s="81"/>
      <c r="N31" s="94"/>
      <c r="O31" s="88"/>
      <c r="P31" s="96"/>
      <c r="Q31" s="81"/>
      <c r="R31" s="94"/>
      <c r="S31" s="88"/>
      <c r="T31" s="96"/>
      <c r="U31" s="81"/>
      <c r="V31" s="94"/>
      <c r="W31" s="88"/>
      <c r="X31" s="96"/>
      <c r="Y31" s="81"/>
      <c r="Z31" s="94"/>
      <c r="AA31" s="88"/>
      <c r="AB31" s="96"/>
      <c r="AC31" s="81"/>
      <c r="AD31" s="62" t="s">
        <v>69</v>
      </c>
    </row>
    <row r="32" spans="1:30" s="62" customFormat="1" ht="13.5" customHeight="1">
      <c r="A32" s="473"/>
      <c r="B32" s="89"/>
      <c r="C32" s="88"/>
      <c r="D32" s="96"/>
      <c r="E32" s="81"/>
      <c r="F32" s="141"/>
      <c r="G32" s="134"/>
      <c r="H32" s="133"/>
      <c r="I32" s="81"/>
      <c r="J32" s="211"/>
      <c r="K32" s="88"/>
      <c r="L32" s="87"/>
      <c r="M32" s="81"/>
      <c r="N32" s="94"/>
      <c r="O32" s="88"/>
      <c r="P32" s="96"/>
      <c r="Q32" s="81"/>
      <c r="R32" s="94"/>
      <c r="S32" s="88"/>
      <c r="T32" s="96"/>
      <c r="U32" s="81"/>
      <c r="V32" s="94"/>
      <c r="W32" s="88"/>
      <c r="X32" s="96"/>
      <c r="Y32" s="81"/>
      <c r="Z32" s="94"/>
      <c r="AA32" s="88"/>
      <c r="AB32" s="96"/>
      <c r="AC32" s="81"/>
      <c r="AD32" s="62" t="s">
        <v>69</v>
      </c>
    </row>
    <row r="33" spans="1:30" s="62" customFormat="1">
      <c r="A33" s="473"/>
      <c r="B33" s="89"/>
      <c r="C33" s="88"/>
      <c r="D33" s="96"/>
      <c r="E33" s="81"/>
      <c r="F33" s="252"/>
      <c r="G33" s="88"/>
      <c r="H33" s="96"/>
      <c r="I33" s="81"/>
      <c r="J33" s="211"/>
      <c r="K33" s="88"/>
      <c r="L33" s="87"/>
      <c r="M33" s="81"/>
      <c r="N33" s="94"/>
      <c r="O33" s="88"/>
      <c r="P33" s="96"/>
      <c r="Q33" s="81"/>
      <c r="R33" s="94"/>
      <c r="S33" s="88"/>
      <c r="T33" s="96"/>
      <c r="U33" s="81"/>
      <c r="V33" s="94"/>
      <c r="W33" s="88"/>
      <c r="X33" s="96"/>
      <c r="Y33" s="81"/>
      <c r="Z33" s="94"/>
      <c r="AA33" s="88"/>
      <c r="AB33" s="96"/>
      <c r="AC33" s="81"/>
      <c r="AD33" s="62" t="s">
        <v>69</v>
      </c>
    </row>
    <row r="34" spans="1:30" s="62" customFormat="1" ht="13.5" customHeight="1">
      <c r="A34" s="299">
        <f>SUM(D34,L34,T34,AB34)</f>
        <v>0</v>
      </c>
      <c r="B34" s="100" t="s">
        <v>66</v>
      </c>
      <c r="C34" s="88">
        <f>SUM(C21:C33)</f>
        <v>620</v>
      </c>
      <c r="D34" s="87">
        <f>SUM(D21:D33)</f>
        <v>0</v>
      </c>
      <c r="E34" s="81"/>
      <c r="F34" s="100" t="s">
        <v>66</v>
      </c>
      <c r="G34" s="88">
        <f>SUM(G21:G33)</f>
        <v>0</v>
      </c>
      <c r="H34" s="87">
        <f>SUM(H21:H33)</f>
        <v>0</v>
      </c>
      <c r="I34" s="81"/>
      <c r="J34" s="100" t="s">
        <v>66</v>
      </c>
      <c r="K34" s="88">
        <f>SUM(K22:K33)</f>
        <v>0</v>
      </c>
      <c r="L34" s="87">
        <f>SUM(L22:L33)</f>
        <v>0</v>
      </c>
      <c r="M34" s="81"/>
      <c r="N34" s="89"/>
      <c r="O34" s="88"/>
      <c r="P34" s="96"/>
      <c r="Q34" s="81"/>
      <c r="R34" s="100" t="s">
        <v>66</v>
      </c>
      <c r="S34" s="88">
        <f>SUM(O21:O30,S21:S30)</f>
        <v>14140</v>
      </c>
      <c r="T34" s="87">
        <f>SUM(P21:P30,T21:T30)</f>
        <v>0</v>
      </c>
      <c r="U34" s="81"/>
      <c r="V34" s="94"/>
      <c r="W34" s="88"/>
      <c r="X34" s="96"/>
      <c r="Y34" s="81"/>
      <c r="Z34" s="100" t="s">
        <v>66</v>
      </c>
      <c r="AA34" s="88">
        <f>SUM(W21:W33,AA21:AA33)</f>
        <v>3010</v>
      </c>
      <c r="AB34" s="87">
        <f>SUM(X21:X33,AB21:AB33)</f>
        <v>0</v>
      </c>
      <c r="AC34" s="81"/>
    </row>
    <row r="35" spans="1:30" s="62" customFormat="1">
      <c r="A35" s="305">
        <f>C34+K34+S34+AA34</f>
        <v>17770</v>
      </c>
      <c r="B35" s="189"/>
      <c r="F35" s="189"/>
      <c r="J35" s="189"/>
      <c r="N35" s="189"/>
      <c r="R35" s="189"/>
      <c r="V35" s="210"/>
      <c r="W35" s="76"/>
      <c r="X35" s="76"/>
      <c r="Y35" s="76"/>
      <c r="Z35" s="76"/>
      <c r="AA35" s="425"/>
      <c r="AB35" s="426"/>
      <c r="AC35" s="115"/>
    </row>
    <row r="36" spans="1:30" s="62" customFormat="1" ht="13.5" customHeight="1">
      <c r="A36" s="472" t="s">
        <v>196</v>
      </c>
      <c r="B36" s="200" t="s">
        <v>195</v>
      </c>
      <c r="C36" s="88">
        <v>210</v>
      </c>
      <c r="D36" s="99"/>
      <c r="E36" s="98"/>
      <c r="F36" s="248" t="s">
        <v>74</v>
      </c>
      <c r="G36" s="248"/>
      <c r="H36" s="87"/>
      <c r="I36" s="81"/>
      <c r="J36" s="248"/>
      <c r="K36" s="88"/>
      <c r="L36" s="96"/>
      <c r="M36" s="81"/>
      <c r="N36" s="200" t="s">
        <v>494</v>
      </c>
      <c r="O36" s="88">
        <v>2710</v>
      </c>
      <c r="P36" s="99"/>
      <c r="Q36" s="98"/>
      <c r="R36" s="200" t="s">
        <v>496</v>
      </c>
      <c r="S36" s="88">
        <v>560</v>
      </c>
      <c r="T36" s="99"/>
      <c r="U36" s="98"/>
      <c r="V36" s="200" t="s">
        <v>194</v>
      </c>
      <c r="W36" s="88">
        <v>910</v>
      </c>
      <c r="X36" s="99"/>
      <c r="Y36" s="98"/>
      <c r="Z36" s="200" t="s">
        <v>193</v>
      </c>
      <c r="AA36" s="88">
        <v>90</v>
      </c>
      <c r="AB36" s="99"/>
      <c r="AC36" s="98"/>
      <c r="AD36" s="62" t="s">
        <v>69</v>
      </c>
    </row>
    <row r="37" spans="1:30" s="62" customFormat="1" ht="13.5" customHeight="1">
      <c r="A37" s="473"/>
      <c r="B37" s="200" t="s">
        <v>192</v>
      </c>
      <c r="C37" s="88">
        <v>90</v>
      </c>
      <c r="D37" s="99"/>
      <c r="E37" s="98"/>
      <c r="F37" s="200" t="s">
        <v>191</v>
      </c>
      <c r="G37" s="88">
        <v>50</v>
      </c>
      <c r="H37" s="99"/>
      <c r="I37" s="98"/>
      <c r="J37" s="94"/>
      <c r="K37" s="88">
        <v>0</v>
      </c>
      <c r="L37" s="99"/>
      <c r="M37" s="98"/>
      <c r="N37" s="200" t="s">
        <v>190</v>
      </c>
      <c r="O37" s="198" t="s">
        <v>71</v>
      </c>
      <c r="P37" s="353"/>
      <c r="Q37" s="98"/>
      <c r="R37" s="200" t="s">
        <v>189</v>
      </c>
      <c r="S37" s="88">
        <v>130</v>
      </c>
      <c r="T37" s="99"/>
      <c r="U37" s="98"/>
      <c r="V37" s="200" t="s">
        <v>188</v>
      </c>
      <c r="W37" s="88">
        <v>170</v>
      </c>
      <c r="X37" s="99"/>
      <c r="Y37" s="98"/>
      <c r="Z37" s="200" t="s">
        <v>187</v>
      </c>
      <c r="AA37" s="88">
        <v>100</v>
      </c>
      <c r="AB37" s="99"/>
      <c r="AC37" s="98"/>
      <c r="AD37" s="62" t="s">
        <v>69</v>
      </c>
    </row>
    <row r="38" spans="1:30" s="62" customFormat="1" ht="13.5" customHeight="1">
      <c r="A38" s="473"/>
      <c r="B38" s="89"/>
      <c r="C38" s="88"/>
      <c r="D38" s="96"/>
      <c r="E38" s="81"/>
      <c r="F38" s="94"/>
      <c r="G38" s="88"/>
      <c r="H38" s="96"/>
      <c r="I38" s="81"/>
      <c r="J38" s="105"/>
      <c r="K38" s="88"/>
      <c r="L38" s="99"/>
      <c r="M38" s="98"/>
      <c r="N38" s="200" t="s">
        <v>495</v>
      </c>
      <c r="O38" s="88">
        <v>1150</v>
      </c>
      <c r="P38" s="99"/>
      <c r="Q38" s="98"/>
      <c r="R38" s="200" t="s">
        <v>549</v>
      </c>
      <c r="S38" s="88">
        <v>250</v>
      </c>
      <c r="T38" s="99"/>
      <c r="U38" s="98"/>
      <c r="V38" s="200" t="s">
        <v>186</v>
      </c>
      <c r="W38" s="88">
        <v>130</v>
      </c>
      <c r="X38" s="99"/>
      <c r="Y38" s="98"/>
      <c r="Z38" s="200" t="s">
        <v>185</v>
      </c>
      <c r="AA38" s="88">
        <v>50</v>
      </c>
      <c r="AB38" s="99"/>
      <c r="AC38" s="98"/>
      <c r="AD38" s="62" t="s">
        <v>69</v>
      </c>
    </row>
    <row r="39" spans="1:30" s="62" customFormat="1" ht="13.5" customHeight="1">
      <c r="A39" s="473"/>
      <c r="B39" s="89"/>
      <c r="C39" s="88"/>
      <c r="D39" s="96"/>
      <c r="E39" s="81"/>
      <c r="F39" s="94"/>
      <c r="G39" s="88"/>
      <c r="H39" s="96"/>
      <c r="I39" s="81"/>
      <c r="J39" s="97"/>
      <c r="K39" s="88"/>
      <c r="L39" s="99"/>
      <c r="M39" s="98"/>
      <c r="N39" s="200" t="s">
        <v>184</v>
      </c>
      <c r="O39" s="88">
        <v>260</v>
      </c>
      <c r="P39" s="99"/>
      <c r="Q39" s="98"/>
      <c r="R39" s="94" t="s">
        <v>69</v>
      </c>
      <c r="S39" s="88"/>
      <c r="T39" s="87"/>
      <c r="U39" s="81"/>
      <c r="V39" s="94"/>
      <c r="W39" s="88"/>
      <c r="X39" s="96"/>
      <c r="Y39" s="81"/>
      <c r="Z39" s="94"/>
      <c r="AA39" s="88"/>
      <c r="AB39" s="96"/>
      <c r="AC39" s="81"/>
      <c r="AD39" s="62" t="s">
        <v>69</v>
      </c>
    </row>
    <row r="40" spans="1:30" s="62" customFormat="1" ht="13.5" customHeight="1">
      <c r="A40" s="473"/>
      <c r="B40" s="330" t="s">
        <v>591</v>
      </c>
      <c r="C40" s="88"/>
      <c r="D40" s="96"/>
      <c r="E40" s="81"/>
      <c r="F40" s="94"/>
      <c r="G40" s="88"/>
      <c r="H40" s="96"/>
      <c r="I40" s="81"/>
      <c r="J40" s="94"/>
      <c r="K40" s="88"/>
      <c r="L40" s="87"/>
      <c r="M40" s="81"/>
      <c r="N40" s="200" t="s">
        <v>183</v>
      </c>
      <c r="O40" s="198" t="s">
        <v>71</v>
      </c>
      <c r="P40" s="91"/>
      <c r="Q40" s="98"/>
      <c r="R40" s="94" t="s">
        <v>69</v>
      </c>
      <c r="S40" s="88"/>
      <c r="T40" s="96"/>
      <c r="U40" s="81"/>
      <c r="V40" s="94"/>
      <c r="W40" s="88"/>
      <c r="X40" s="96"/>
      <c r="Y40" s="81"/>
      <c r="Z40" s="94"/>
      <c r="AA40" s="88"/>
      <c r="AB40" s="96"/>
      <c r="AC40" s="81"/>
      <c r="AD40" s="62" t="s">
        <v>69</v>
      </c>
    </row>
    <row r="41" spans="1:30" s="62" customFormat="1" ht="13.5" customHeight="1">
      <c r="A41" s="473"/>
      <c r="B41" s="89"/>
      <c r="C41" s="88"/>
      <c r="D41" s="96"/>
      <c r="E41" s="81"/>
      <c r="F41" s="94"/>
      <c r="G41" s="88"/>
      <c r="H41" s="96"/>
      <c r="I41" s="81"/>
      <c r="J41" s="94"/>
      <c r="K41" s="88"/>
      <c r="L41" s="96"/>
      <c r="M41" s="81"/>
      <c r="N41" s="94"/>
      <c r="O41" s="88"/>
      <c r="P41" s="96"/>
      <c r="Q41" s="81"/>
      <c r="R41" s="94"/>
      <c r="S41" s="88"/>
      <c r="T41" s="96"/>
      <c r="U41" s="81"/>
      <c r="V41" s="94"/>
      <c r="W41" s="88"/>
      <c r="X41" s="96"/>
      <c r="Y41" s="81"/>
      <c r="Z41" s="94"/>
      <c r="AA41" s="88"/>
      <c r="AB41" s="96"/>
      <c r="AC41" s="81"/>
      <c r="AD41" s="62" t="s">
        <v>69</v>
      </c>
    </row>
    <row r="42" spans="1:30" s="62" customFormat="1" ht="13.5" customHeight="1">
      <c r="A42" s="473"/>
      <c r="B42" s="89"/>
      <c r="C42" s="88"/>
      <c r="D42" s="96"/>
      <c r="E42" s="81"/>
      <c r="F42" s="94"/>
      <c r="G42" s="88"/>
      <c r="H42" s="96"/>
      <c r="I42" s="81"/>
      <c r="J42" s="94"/>
      <c r="K42" s="88"/>
      <c r="L42" s="96"/>
      <c r="M42" s="81"/>
      <c r="N42" s="94"/>
      <c r="O42" s="88"/>
      <c r="P42" s="96"/>
      <c r="Q42" s="81"/>
      <c r="R42" s="94"/>
      <c r="S42" s="88"/>
      <c r="T42" s="96"/>
      <c r="U42" s="81"/>
      <c r="V42" s="94"/>
      <c r="W42" s="88"/>
      <c r="X42" s="96"/>
      <c r="Y42" s="81"/>
      <c r="Z42" s="94"/>
      <c r="AA42" s="88"/>
      <c r="AB42" s="96"/>
      <c r="AC42" s="81"/>
      <c r="AD42" s="62" t="s">
        <v>69</v>
      </c>
    </row>
    <row r="43" spans="1:30" s="62" customFormat="1" ht="13.5" customHeight="1">
      <c r="A43" s="473"/>
      <c r="B43" s="89"/>
      <c r="C43" s="88"/>
      <c r="D43" s="96"/>
      <c r="E43" s="81"/>
      <c r="F43" s="94"/>
      <c r="G43" s="88"/>
      <c r="H43" s="96"/>
      <c r="I43" s="81"/>
      <c r="J43" s="94"/>
      <c r="K43" s="88"/>
      <c r="L43" s="96"/>
      <c r="M43" s="81"/>
      <c r="N43" s="94"/>
      <c r="O43" s="88"/>
      <c r="P43" s="96"/>
      <c r="Q43" s="81"/>
      <c r="R43" s="94"/>
      <c r="S43" s="88"/>
      <c r="T43" s="96"/>
      <c r="U43" s="81"/>
      <c r="V43" s="94"/>
      <c r="W43" s="88"/>
      <c r="X43" s="96"/>
      <c r="Y43" s="81"/>
      <c r="Z43" s="94"/>
      <c r="AA43" s="88"/>
      <c r="AB43" s="96"/>
      <c r="AC43" s="81"/>
      <c r="AD43" s="62" t="s">
        <v>69</v>
      </c>
    </row>
    <row r="44" spans="1:30" s="62" customFormat="1" ht="13.5" customHeight="1">
      <c r="A44" s="473"/>
      <c r="B44" s="89"/>
      <c r="C44" s="88"/>
      <c r="D44" s="96"/>
      <c r="E44" s="81"/>
      <c r="F44" s="94"/>
      <c r="G44" s="88"/>
      <c r="H44" s="96"/>
      <c r="I44" s="81"/>
      <c r="J44" s="94"/>
      <c r="K44" s="88"/>
      <c r="L44" s="96"/>
      <c r="M44" s="81"/>
      <c r="N44" s="94"/>
      <c r="O44" s="88"/>
      <c r="P44" s="96"/>
      <c r="Q44" s="81"/>
      <c r="R44" s="94"/>
      <c r="S44" s="88"/>
      <c r="T44" s="96"/>
      <c r="U44" s="81"/>
      <c r="V44" s="94"/>
      <c r="W44" s="88"/>
      <c r="X44" s="96"/>
      <c r="Y44" s="81"/>
      <c r="Z44" s="94"/>
      <c r="AA44" s="88"/>
      <c r="AB44" s="96"/>
      <c r="AC44" s="81"/>
      <c r="AD44" s="62" t="s">
        <v>69</v>
      </c>
    </row>
    <row r="45" spans="1:30" s="62" customFormat="1" ht="13.5" customHeight="1">
      <c r="A45" s="473"/>
      <c r="B45" s="89"/>
      <c r="C45" s="88"/>
      <c r="D45" s="96"/>
      <c r="E45" s="81"/>
      <c r="F45" s="94"/>
      <c r="G45" s="88"/>
      <c r="H45" s="96"/>
      <c r="I45" s="81"/>
      <c r="J45" s="94"/>
      <c r="K45" s="88"/>
      <c r="L45" s="96"/>
      <c r="M45" s="81"/>
      <c r="N45" s="436"/>
      <c r="O45" s="437"/>
      <c r="P45" s="96"/>
      <c r="Q45" s="81"/>
      <c r="R45" s="94"/>
      <c r="S45" s="88"/>
      <c r="T45" s="96"/>
      <c r="U45" s="81"/>
      <c r="V45" s="94"/>
      <c r="W45" s="88"/>
      <c r="X45" s="96"/>
      <c r="Y45" s="81"/>
      <c r="Z45" s="94"/>
      <c r="AA45" s="88"/>
      <c r="AB45" s="96"/>
      <c r="AC45" s="81"/>
      <c r="AD45" s="62" t="s">
        <v>69</v>
      </c>
    </row>
    <row r="46" spans="1:30" s="62" customFormat="1" ht="13.5" customHeight="1">
      <c r="A46" s="473"/>
      <c r="B46" s="89"/>
      <c r="C46" s="88"/>
      <c r="D46" s="96"/>
      <c r="E46" s="81"/>
      <c r="F46" s="94"/>
      <c r="G46" s="88"/>
      <c r="H46" s="96"/>
      <c r="I46" s="81"/>
      <c r="J46" s="104"/>
      <c r="K46" s="88"/>
      <c r="L46" s="96"/>
      <c r="M46" s="81"/>
      <c r="N46" s="329"/>
      <c r="O46" s="88"/>
      <c r="P46" s="96"/>
      <c r="Q46" s="81"/>
      <c r="R46" s="94"/>
      <c r="S46" s="88"/>
      <c r="T46" s="96"/>
      <c r="U46" s="81"/>
      <c r="V46" s="94"/>
      <c r="W46" s="88"/>
      <c r="X46" s="96"/>
      <c r="Y46" s="81"/>
      <c r="Z46" s="94"/>
      <c r="AA46" s="88"/>
      <c r="AB46" s="96"/>
      <c r="AC46" s="81"/>
      <c r="AD46" s="62" t="s">
        <v>69</v>
      </c>
    </row>
    <row r="47" spans="1:30" s="62" customFormat="1" ht="13.5" customHeight="1">
      <c r="A47" s="473"/>
      <c r="B47" s="89"/>
      <c r="C47" s="88"/>
      <c r="D47" s="96"/>
      <c r="E47" s="81"/>
      <c r="F47" s="94"/>
      <c r="G47" s="88"/>
      <c r="H47" s="96"/>
      <c r="I47" s="81"/>
      <c r="J47" s="97"/>
      <c r="K47" s="88"/>
      <c r="L47" s="96"/>
      <c r="M47" s="81"/>
      <c r="N47" s="97"/>
      <c r="O47" s="88"/>
      <c r="P47" s="96"/>
      <c r="Q47" s="81"/>
      <c r="R47" s="94"/>
      <c r="S47" s="88"/>
      <c r="T47" s="96"/>
      <c r="U47" s="81"/>
      <c r="V47" s="94"/>
      <c r="W47" s="88"/>
      <c r="X47" s="96"/>
      <c r="Y47" s="81"/>
      <c r="Z47" s="94"/>
      <c r="AA47" s="88"/>
      <c r="AB47" s="96"/>
      <c r="AC47" s="81"/>
      <c r="AD47" s="62" t="s">
        <v>69</v>
      </c>
    </row>
    <row r="48" spans="1:30" s="62" customFormat="1" ht="13.5" customHeight="1">
      <c r="A48" s="473"/>
      <c r="B48" s="89"/>
      <c r="C48" s="88"/>
      <c r="D48" s="96"/>
      <c r="E48" s="81"/>
      <c r="F48" s="94"/>
      <c r="G48" s="88"/>
      <c r="H48" s="96"/>
      <c r="I48" s="81"/>
      <c r="J48" s="97"/>
      <c r="K48" s="88"/>
      <c r="L48" s="96"/>
      <c r="M48" s="81"/>
      <c r="N48" s="97"/>
      <c r="O48" s="88"/>
      <c r="P48" s="96"/>
      <c r="Q48" s="81"/>
      <c r="R48" s="94"/>
      <c r="S48" s="88"/>
      <c r="T48" s="96"/>
      <c r="U48" s="81"/>
      <c r="V48" s="94"/>
      <c r="W48" s="88"/>
      <c r="X48" s="96"/>
      <c r="Y48" s="81"/>
      <c r="Z48" s="94"/>
      <c r="AA48" s="88"/>
      <c r="AB48" s="96"/>
      <c r="AC48" s="81"/>
      <c r="AD48" s="62" t="s">
        <v>69</v>
      </c>
    </row>
    <row r="49" spans="1:30" s="62" customFormat="1" ht="13.5" customHeight="1">
      <c r="A49" s="300">
        <f>SUM(D49,H49,L49,T49,AB49)</f>
        <v>0</v>
      </c>
      <c r="B49" s="100" t="s">
        <v>66</v>
      </c>
      <c r="C49" s="88">
        <f>SUM(C36:C48)</f>
        <v>300</v>
      </c>
      <c r="D49" s="87">
        <f>SUM(D36:D37)</f>
        <v>0</v>
      </c>
      <c r="E49" s="81"/>
      <c r="F49" s="100" t="s">
        <v>66</v>
      </c>
      <c r="G49" s="88">
        <f>SUM(G36:G48)</f>
        <v>50</v>
      </c>
      <c r="H49" s="87">
        <f>SUM(H37)</f>
        <v>0</v>
      </c>
      <c r="I49" s="81"/>
      <c r="J49" s="100" t="s">
        <v>66</v>
      </c>
      <c r="K49" s="88">
        <f>SUM(K37:K48)</f>
        <v>0</v>
      </c>
      <c r="L49" s="87">
        <f>SUM(L37:L48)</f>
        <v>0</v>
      </c>
      <c r="M49" s="81"/>
      <c r="N49" s="94"/>
      <c r="O49" s="88"/>
      <c r="P49" s="96"/>
      <c r="Q49" s="81"/>
      <c r="R49" s="100" t="s">
        <v>66</v>
      </c>
      <c r="S49" s="88">
        <f>SUM(O36:O40,S36:S38)</f>
        <v>5060</v>
      </c>
      <c r="T49" s="87">
        <f>SUM(P36:P40,T36:T38)</f>
        <v>0</v>
      </c>
      <c r="U49" s="81"/>
      <c r="V49" s="94"/>
      <c r="W49" s="88"/>
      <c r="X49" s="96"/>
      <c r="Y49" s="81"/>
      <c r="Z49" s="100" t="s">
        <v>66</v>
      </c>
      <c r="AA49" s="88">
        <f>SUM(W36:W48)+SUM(AA36:AA48)</f>
        <v>1450</v>
      </c>
      <c r="AB49" s="87">
        <f>SUM(X36:X38,AB36:AB38)</f>
        <v>0</v>
      </c>
      <c r="AC49" s="81"/>
      <c r="AD49" s="62" t="s">
        <v>69</v>
      </c>
    </row>
    <row r="50" spans="1:30" s="62" customFormat="1" ht="13.5" customHeight="1">
      <c r="A50" s="305">
        <f>C49+G49+K49+S49+AA49</f>
        <v>6860</v>
      </c>
      <c r="B50" s="251"/>
      <c r="C50" s="79"/>
      <c r="D50" s="79"/>
      <c r="E50" s="79"/>
      <c r="F50" s="251"/>
      <c r="G50" s="79"/>
      <c r="H50" s="79"/>
      <c r="I50" s="79"/>
      <c r="J50" s="251"/>
      <c r="K50" s="79"/>
      <c r="L50" s="79"/>
      <c r="M50" s="79"/>
      <c r="N50" s="251"/>
      <c r="O50" s="79"/>
      <c r="P50" s="79"/>
      <c r="Q50" s="79"/>
      <c r="R50" s="251"/>
      <c r="S50" s="79"/>
      <c r="T50" s="79"/>
      <c r="U50" s="79"/>
      <c r="V50" s="210"/>
      <c r="W50" s="76"/>
      <c r="X50" s="76"/>
      <c r="Y50" s="76"/>
      <c r="Z50" s="76"/>
      <c r="AA50" s="425"/>
      <c r="AB50" s="426"/>
      <c r="AC50" s="115"/>
      <c r="AD50" s="62" t="s">
        <v>69</v>
      </c>
    </row>
    <row r="51" spans="1:30" s="62" customFormat="1" ht="13.5" customHeight="1">
      <c r="A51" s="317" t="s">
        <v>31</v>
      </c>
      <c r="B51" s="71"/>
      <c r="J51" s="63"/>
      <c r="N51" s="188">
        <v>-3</v>
      </c>
      <c r="W51" s="411" t="str">
        <f>表紙!P10</f>
        <v>令和　8年 　6月</v>
      </c>
      <c r="X51" s="411"/>
      <c r="Y51" s="411"/>
      <c r="Z51" s="415" t="s">
        <v>65</v>
      </c>
      <c r="AA51" s="415"/>
      <c r="AB51" s="415"/>
    </row>
    <row r="52" spans="1:30" s="62" customFormat="1">
      <c r="C52" s="64"/>
      <c r="G52" s="71"/>
      <c r="S52"/>
    </row>
    <row r="53" spans="1:30" s="62" customFormat="1" ht="14.25">
      <c r="C53" s="185"/>
      <c r="D53" s="185"/>
      <c r="E53" s="185"/>
      <c r="F53" s="185"/>
      <c r="H53" s="185"/>
      <c r="I53" s="185"/>
      <c r="J53" s="185"/>
      <c r="N53" s="250"/>
      <c r="O53" s="185"/>
      <c r="P53" s="185"/>
      <c r="Q53" s="185"/>
      <c r="R53" s="185"/>
      <c r="S53" s="185"/>
      <c r="T53" s="185"/>
      <c r="U53" s="185"/>
      <c r="V53" s="185"/>
      <c r="W53" s="185"/>
      <c r="X53" s="185"/>
      <c r="Y53" s="185"/>
    </row>
    <row r="54" spans="1:30" s="62" customFormat="1"/>
    <row r="55" spans="1:30">
      <c r="G55" s="471"/>
    </row>
    <row r="56" spans="1:30">
      <c r="G56" s="471"/>
    </row>
  </sheetData>
  <sheetProtection algorithmName="SHA-512" hashValue="xIeOZHosmtdxhmnzhRLpacUsxsePn242UPROGGAffVDnplen7wTyAbfA0XOtHXVshPuFMyZtumyHoJU9O4ELeQ==" saltValue="Z6/QF81Mvt+jipaIjdwhdg==" spinCount="100000" sheet="1" formatCells="0"/>
  <mergeCells count="34">
    <mergeCell ref="V11:W11"/>
    <mergeCell ref="Y1:AC1"/>
    <mergeCell ref="Y2:AC2"/>
    <mergeCell ref="T3:AC3"/>
    <mergeCell ref="W1:X1"/>
    <mergeCell ref="J3:K3"/>
    <mergeCell ref="J2:K2"/>
    <mergeCell ref="R2:S2"/>
    <mergeCell ref="T2:V2"/>
    <mergeCell ref="L2:Q2"/>
    <mergeCell ref="L3:Q3"/>
    <mergeCell ref="B5:E5"/>
    <mergeCell ref="F5:I5"/>
    <mergeCell ref="A36:A48"/>
    <mergeCell ref="W2:X2"/>
    <mergeCell ref="R3:S3"/>
    <mergeCell ref="N5:U5"/>
    <mergeCell ref="D2:I2"/>
    <mergeCell ref="D3:I3"/>
    <mergeCell ref="J5:M5"/>
    <mergeCell ref="B3:C3"/>
    <mergeCell ref="V5:AC5"/>
    <mergeCell ref="B2:C2"/>
    <mergeCell ref="A7:A18"/>
    <mergeCell ref="N15:O15"/>
    <mergeCell ref="N27:O27"/>
    <mergeCell ref="N45:O45"/>
    <mergeCell ref="AA50:AB50"/>
    <mergeCell ref="G55:G56"/>
    <mergeCell ref="A21:A33"/>
    <mergeCell ref="AA35:AB35"/>
    <mergeCell ref="W51:Y51"/>
    <mergeCell ref="Z51:AB51"/>
    <mergeCell ref="R25:S25"/>
  </mergeCells>
  <phoneticPr fontId="2"/>
  <conditionalFormatting sqref="D7:D8">
    <cfRule type="cellIs" dxfId="103" priority="37" stopIfTrue="1" operator="greaterThan">
      <formula>$C7</formula>
    </cfRule>
  </conditionalFormatting>
  <conditionalFormatting sqref="D19">
    <cfRule type="cellIs" dxfId="102" priority="36" stopIfTrue="1" operator="greaterThan">
      <formula>$C$19</formula>
    </cfRule>
  </conditionalFormatting>
  <conditionalFormatting sqref="D21:D22">
    <cfRule type="cellIs" dxfId="101" priority="35" stopIfTrue="1" operator="greaterThan">
      <formula>$C21</formula>
    </cfRule>
  </conditionalFormatting>
  <conditionalFormatting sqref="D34">
    <cfRule type="cellIs" dxfId="100" priority="34" stopIfTrue="1" operator="greaterThan">
      <formula>$C$34</formula>
    </cfRule>
  </conditionalFormatting>
  <conditionalFormatting sqref="D36:D37">
    <cfRule type="cellIs" dxfId="99" priority="33" stopIfTrue="1" operator="greaterThan">
      <formula>$C36</formula>
    </cfRule>
  </conditionalFormatting>
  <conditionalFormatting sqref="D49">
    <cfRule type="cellIs" dxfId="98" priority="32" stopIfTrue="1" operator="greaterThan">
      <formula>$C$49</formula>
    </cfRule>
  </conditionalFormatting>
  <conditionalFormatting sqref="H21">
    <cfRule type="cellIs" dxfId="97" priority="1" stopIfTrue="1" operator="greaterThan">
      <formula>$G$21</formula>
    </cfRule>
  </conditionalFormatting>
  <conditionalFormatting sqref="H34">
    <cfRule type="cellIs" dxfId="96" priority="2" stopIfTrue="1" operator="greaterThan">
      <formula>$C$34</formula>
    </cfRule>
  </conditionalFormatting>
  <conditionalFormatting sqref="H37">
    <cfRule type="cellIs" dxfId="95" priority="31" stopIfTrue="1" operator="greaterThan">
      <formula>$G$37</formula>
    </cfRule>
  </conditionalFormatting>
  <conditionalFormatting sqref="H49">
    <cfRule type="cellIs" dxfId="94" priority="30" stopIfTrue="1" operator="greaterThan">
      <formula>$G$49</formula>
    </cfRule>
  </conditionalFormatting>
  <conditionalFormatting sqref="L8">
    <cfRule type="cellIs" dxfId="93" priority="29" stopIfTrue="1" operator="greaterThan">
      <formula>$K8</formula>
    </cfRule>
  </conditionalFormatting>
  <conditionalFormatting sqref="L10:L12">
    <cfRule type="cellIs" dxfId="92" priority="28" stopIfTrue="1" operator="greaterThan">
      <formula>$K10</formula>
    </cfRule>
  </conditionalFormatting>
  <conditionalFormatting sqref="L19">
    <cfRule type="cellIs" dxfId="91" priority="27" stopIfTrue="1" operator="greaterThan">
      <formula>$K$19</formula>
    </cfRule>
  </conditionalFormatting>
  <conditionalFormatting sqref="L22:L25">
    <cfRule type="cellIs" dxfId="90" priority="26" stopIfTrue="1" operator="greaterThan">
      <formula>$K22</formula>
    </cfRule>
  </conditionalFormatting>
  <conditionalFormatting sqref="L34">
    <cfRule type="cellIs" dxfId="89" priority="24" stopIfTrue="1" operator="greaterThan">
      <formula>$K$34</formula>
    </cfRule>
    <cfRule type="cellIs" priority="25" stopIfTrue="1" operator="greaterThan">
      <formula>$K$34</formula>
    </cfRule>
  </conditionalFormatting>
  <conditionalFormatting sqref="L37:L39">
    <cfRule type="cellIs" dxfId="88" priority="23" stopIfTrue="1" operator="greaterThan">
      <formula>$K37</formula>
    </cfRule>
  </conditionalFormatting>
  <conditionalFormatting sqref="L49">
    <cfRule type="cellIs" dxfId="87" priority="22" stopIfTrue="1" operator="greaterThan">
      <formula>$K$49</formula>
    </cfRule>
  </conditionalFormatting>
  <conditionalFormatting sqref="P7">
    <cfRule type="cellIs" dxfId="86" priority="20" stopIfTrue="1" operator="greaterThan">
      <formula>$O7</formula>
    </cfRule>
  </conditionalFormatting>
  <conditionalFormatting sqref="P9:P10">
    <cfRule type="cellIs" dxfId="85" priority="21" stopIfTrue="1" operator="greaterThan">
      <formula>$O9</formula>
    </cfRule>
  </conditionalFormatting>
  <conditionalFormatting sqref="P21:P24">
    <cfRule type="cellIs" dxfId="84" priority="18" stopIfTrue="1" operator="greaterThan">
      <formula>$O21</formula>
    </cfRule>
  </conditionalFormatting>
  <conditionalFormatting sqref="P36:P40">
    <cfRule type="cellIs" dxfId="83" priority="15" stopIfTrue="1" operator="greaterThan">
      <formula>$O36</formula>
    </cfRule>
  </conditionalFormatting>
  <conditionalFormatting sqref="T7:T8">
    <cfRule type="cellIs" dxfId="82" priority="19" stopIfTrue="1" operator="greaterThan">
      <formula>$S7</formula>
    </cfRule>
  </conditionalFormatting>
  <conditionalFormatting sqref="T19">
    <cfRule type="cellIs" dxfId="81" priority="3" stopIfTrue="1" operator="greaterThan">
      <formula>$S19</formula>
    </cfRule>
  </conditionalFormatting>
  <conditionalFormatting sqref="T21:T23">
    <cfRule type="cellIs" dxfId="80" priority="17" stopIfTrue="1" operator="greaterThan">
      <formula>$S21</formula>
    </cfRule>
  </conditionalFormatting>
  <conditionalFormatting sqref="T34">
    <cfRule type="cellIs" dxfId="79" priority="16" stopIfTrue="1" operator="greaterThan">
      <formula>$S$34</formula>
    </cfRule>
  </conditionalFormatting>
  <conditionalFormatting sqref="T36:T39">
    <cfRule type="cellIs" dxfId="78" priority="13" stopIfTrue="1" operator="greaterThan">
      <formula>$S36</formula>
    </cfRule>
  </conditionalFormatting>
  <conditionalFormatting sqref="T49">
    <cfRule type="cellIs" dxfId="77" priority="12" stopIfTrue="1" operator="greaterThan">
      <formula>$S$49</formula>
    </cfRule>
  </conditionalFormatting>
  <conditionalFormatting sqref="X7:X8">
    <cfRule type="cellIs" dxfId="76" priority="11" stopIfTrue="1" operator="greaterThan">
      <formula>$W7</formula>
    </cfRule>
  </conditionalFormatting>
  <conditionalFormatting sqref="X21">
    <cfRule type="cellIs" dxfId="75" priority="9" stopIfTrue="1" operator="greaterThan">
      <formula>$W$21</formula>
    </cfRule>
  </conditionalFormatting>
  <conditionalFormatting sqref="X36:X38">
    <cfRule type="cellIs" dxfId="74" priority="6" stopIfTrue="1" operator="greaterThan">
      <formula>$W36</formula>
    </cfRule>
  </conditionalFormatting>
  <conditionalFormatting sqref="AB19">
    <cfRule type="cellIs" dxfId="73" priority="10" stopIfTrue="1" operator="greaterThan">
      <formula>$AA$19</formula>
    </cfRule>
  </conditionalFormatting>
  <conditionalFormatting sqref="AB21:AB23">
    <cfRule type="cellIs" dxfId="72" priority="8" stopIfTrue="1" operator="greaterThan">
      <formula>$AA21</formula>
    </cfRule>
  </conditionalFormatting>
  <conditionalFormatting sqref="AB34">
    <cfRule type="cellIs" dxfId="71" priority="7" stopIfTrue="1" operator="greaterThan">
      <formula>$AA$34</formula>
    </cfRule>
  </conditionalFormatting>
  <conditionalFormatting sqref="AB36:AB38">
    <cfRule type="cellIs" dxfId="70" priority="5" stopIfTrue="1" operator="greaterThan">
      <formula>$AA36</formula>
    </cfRule>
  </conditionalFormatting>
  <conditionalFormatting sqref="AB49">
    <cfRule type="cellIs" dxfId="69" priority="4" stopIfTrue="1" operator="greaterThan">
      <formula>$AA$49</formula>
    </cfRule>
  </conditionalFormatting>
  <printOptions horizontalCentered="1" verticalCentered="1"/>
  <pageMargins left="0.23622047244094488" right="0.23622047244094488" top="0.3543307086614173" bottom="0.3543307086614173" header="0.11811023622047244" footer="0.11811023622047244"/>
  <pageSetup paperSize="9" scale="73"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B2CF-2DFE-4F59-B745-A8C6AE869518}">
  <sheetPr>
    <pageSetUpPr fitToPage="1"/>
  </sheetPr>
  <dimension ref="A1:AF54"/>
  <sheetViews>
    <sheetView showZeros="0" zoomScale="80" zoomScaleNormal="80" workbookViewId="0">
      <selection activeCell="T30" sqref="T30"/>
    </sheetView>
  </sheetViews>
  <sheetFormatPr defaultColWidth="9" defaultRowHeight="13.5"/>
  <cols>
    <col min="1" max="1" width="6.625" style="57" customWidth="1"/>
    <col min="2" max="2" width="10.125" style="57" customWidth="1"/>
    <col min="3" max="4" width="7.625" style="57" customWidth="1"/>
    <col min="5" max="5" width="1.875" style="57" customWidth="1"/>
    <col min="6" max="6" width="10.125" style="57" customWidth="1"/>
    <col min="7" max="8" width="7.625" style="57" customWidth="1"/>
    <col min="9" max="9" width="1.875" style="57" customWidth="1"/>
    <col min="10" max="10" width="10.125" style="57" customWidth="1"/>
    <col min="11" max="12" width="7.625" style="57" customWidth="1"/>
    <col min="13" max="13" width="1.875" style="57" customWidth="1"/>
    <col min="14" max="14" width="10.125" style="57" customWidth="1"/>
    <col min="15" max="16" width="7.625" style="57" customWidth="1"/>
    <col min="17" max="17" width="1.875" style="57" customWidth="1"/>
    <col min="18" max="18" width="10.125" style="57" customWidth="1"/>
    <col min="19" max="20" width="7.625" style="57" customWidth="1"/>
    <col min="21" max="21" width="1.875" style="57" customWidth="1"/>
    <col min="22" max="22" width="10.125" style="57" customWidth="1"/>
    <col min="23" max="24" width="7.625" style="57" customWidth="1"/>
    <col min="25" max="25" width="1.875" style="57" customWidth="1"/>
    <col min="26" max="26" width="10.125" style="57" customWidth="1"/>
    <col min="27" max="28" width="7.625" style="57" customWidth="1"/>
    <col min="29" max="29" width="1.875" style="57" customWidth="1"/>
    <col min="30" max="16384" width="9" style="57"/>
  </cols>
  <sheetData>
    <row r="1" spans="1:31" s="62" customFormat="1" ht="28.5" customHeight="1">
      <c r="B1" s="268" t="s">
        <v>28</v>
      </c>
      <c r="D1" s="175" t="s">
        <v>126</v>
      </c>
      <c r="E1" s="175"/>
      <c r="J1" s="175" t="s">
        <v>266</v>
      </c>
      <c r="W1" s="475" t="s">
        <v>124</v>
      </c>
      <c r="X1" s="475"/>
      <c r="Y1" s="412">
        <f>石川県部数集計表!O22</f>
        <v>0</v>
      </c>
      <c r="Z1" s="412"/>
      <c r="AA1" s="412"/>
      <c r="AB1" s="412"/>
      <c r="AC1" s="412"/>
    </row>
    <row r="2" spans="1:31" s="62" customFormat="1" ht="27.75" customHeight="1">
      <c r="B2" s="419" t="s">
        <v>265</v>
      </c>
      <c r="C2" s="413"/>
      <c r="D2" s="442">
        <f>石川県部数集計表!C2</f>
        <v>0</v>
      </c>
      <c r="E2" s="443"/>
      <c r="F2" s="443"/>
      <c r="G2" s="443"/>
      <c r="H2" s="443"/>
      <c r="I2" s="444"/>
      <c r="J2" s="419" t="s">
        <v>264</v>
      </c>
      <c r="K2" s="413"/>
      <c r="L2" s="416">
        <f>石川県部数集計表!I2</f>
        <v>0</v>
      </c>
      <c r="M2" s="417"/>
      <c r="N2" s="417"/>
      <c r="O2" s="417"/>
      <c r="P2" s="417"/>
      <c r="Q2" s="418"/>
      <c r="R2" s="419" t="s">
        <v>263</v>
      </c>
      <c r="S2" s="413"/>
      <c r="T2" s="414">
        <f>石川県部数集計表!N2</f>
        <v>0</v>
      </c>
      <c r="U2" s="414"/>
      <c r="V2" s="414"/>
      <c r="W2" s="414" t="s">
        <v>122</v>
      </c>
      <c r="X2" s="414"/>
      <c r="Y2" s="412">
        <f>SUM(A20,A35,A49)</f>
        <v>0</v>
      </c>
      <c r="Z2" s="412"/>
      <c r="AA2" s="412"/>
      <c r="AB2" s="412"/>
      <c r="AC2" s="412"/>
    </row>
    <row r="3" spans="1:31" s="62" customFormat="1" ht="27.75" customHeight="1">
      <c r="B3" s="447" t="s">
        <v>262</v>
      </c>
      <c r="C3" s="448"/>
      <c r="D3" s="442">
        <f>石川県部数集計表!C3</f>
        <v>0</v>
      </c>
      <c r="E3" s="443"/>
      <c r="F3" s="443"/>
      <c r="G3" s="443"/>
      <c r="H3" s="443"/>
      <c r="I3" s="444"/>
      <c r="J3" s="419" t="s">
        <v>261</v>
      </c>
      <c r="K3" s="413"/>
      <c r="L3" s="442">
        <f>石川県部数集計表!I3</f>
        <v>0</v>
      </c>
      <c r="M3" s="443"/>
      <c r="N3" s="443"/>
      <c r="O3" s="443"/>
      <c r="P3" s="443"/>
      <c r="Q3" s="444"/>
      <c r="R3" s="419" t="s">
        <v>260</v>
      </c>
      <c r="S3" s="413"/>
      <c r="T3" s="474"/>
      <c r="U3" s="474"/>
      <c r="V3" s="474"/>
      <c r="W3" s="474"/>
      <c r="X3" s="474"/>
      <c r="Y3" s="474"/>
      <c r="Z3" s="474"/>
      <c r="AA3" s="474"/>
      <c r="AB3" s="474"/>
      <c r="AC3" s="474"/>
    </row>
    <row r="4" spans="1:31" s="62" customFormat="1" ht="6.75" customHeight="1"/>
    <row r="5" spans="1:31" s="62" customFormat="1" ht="25.5" customHeight="1">
      <c r="A5" s="88"/>
      <c r="B5" s="422" t="s">
        <v>398</v>
      </c>
      <c r="C5" s="423"/>
      <c r="D5" s="423"/>
      <c r="E5" s="424"/>
      <c r="F5" s="422" t="s">
        <v>399</v>
      </c>
      <c r="G5" s="423"/>
      <c r="H5" s="423"/>
      <c r="I5" s="424"/>
      <c r="J5" s="446" t="s">
        <v>394</v>
      </c>
      <c r="K5" s="446"/>
      <c r="L5" s="446"/>
      <c r="M5" s="446"/>
      <c r="N5" s="422" t="s">
        <v>396</v>
      </c>
      <c r="O5" s="423"/>
      <c r="P5" s="423"/>
      <c r="Q5" s="423"/>
      <c r="R5" s="423"/>
      <c r="S5" s="423"/>
      <c r="T5" s="423"/>
      <c r="U5" s="424"/>
      <c r="V5" s="422" t="s">
        <v>400</v>
      </c>
      <c r="W5" s="423"/>
      <c r="X5" s="423"/>
      <c r="Y5" s="423"/>
      <c r="Z5" s="423"/>
      <c r="AA5" s="423"/>
      <c r="AB5" s="423"/>
      <c r="AC5" s="424"/>
    </row>
    <row r="6" spans="1:31" s="62" customFormat="1">
      <c r="A6" s="302"/>
      <c r="B6" s="315" t="s">
        <v>341</v>
      </c>
      <c r="C6" s="103" t="s">
        <v>258</v>
      </c>
      <c r="D6" s="319" t="s">
        <v>88</v>
      </c>
      <c r="E6" s="320" t="s">
        <v>87</v>
      </c>
      <c r="F6" s="103" t="s">
        <v>341</v>
      </c>
      <c r="G6" s="103" t="s">
        <v>342</v>
      </c>
      <c r="H6" s="319" t="s">
        <v>88</v>
      </c>
      <c r="I6" s="320" t="s">
        <v>87</v>
      </c>
      <c r="J6" s="103" t="s">
        <v>341</v>
      </c>
      <c r="K6" s="103" t="s">
        <v>258</v>
      </c>
      <c r="L6" s="319" t="s">
        <v>88</v>
      </c>
      <c r="M6" s="320" t="s">
        <v>87</v>
      </c>
      <c r="N6" s="103" t="s">
        <v>341</v>
      </c>
      <c r="O6" s="103" t="s">
        <v>258</v>
      </c>
      <c r="P6" s="319" t="s">
        <v>88</v>
      </c>
      <c r="Q6" s="320" t="s">
        <v>87</v>
      </c>
      <c r="R6" s="103" t="s">
        <v>341</v>
      </c>
      <c r="S6" s="103" t="s">
        <v>258</v>
      </c>
      <c r="T6" s="319" t="s">
        <v>88</v>
      </c>
      <c r="U6" s="320" t="s">
        <v>87</v>
      </c>
      <c r="V6" s="316" t="s">
        <v>341</v>
      </c>
      <c r="W6" s="103" t="s">
        <v>258</v>
      </c>
      <c r="X6" s="321" t="s">
        <v>88</v>
      </c>
      <c r="Y6" s="320" t="s">
        <v>87</v>
      </c>
      <c r="Z6" s="316" t="s">
        <v>341</v>
      </c>
      <c r="AA6" s="103" t="s">
        <v>258</v>
      </c>
      <c r="AB6" s="319" t="s">
        <v>88</v>
      </c>
      <c r="AC6" s="320" t="s">
        <v>87</v>
      </c>
    </row>
    <row r="7" spans="1:31" s="62" customFormat="1" ht="13.5" customHeight="1">
      <c r="A7" s="479" t="s">
        <v>259</v>
      </c>
      <c r="B7" s="200" t="s">
        <v>257</v>
      </c>
      <c r="C7" s="88">
        <v>60</v>
      </c>
      <c r="D7" s="99"/>
      <c r="E7" s="98"/>
      <c r="F7" s="94"/>
      <c r="G7" s="88"/>
      <c r="H7" s="99"/>
      <c r="I7" s="98"/>
      <c r="J7" s="248"/>
      <c r="K7" s="88"/>
      <c r="L7" s="96"/>
      <c r="M7" s="81"/>
      <c r="N7" s="200" t="s">
        <v>256</v>
      </c>
      <c r="O7" s="88">
        <v>440</v>
      </c>
      <c r="P7" s="99"/>
      <c r="Q7" s="98"/>
      <c r="R7" s="200" t="s">
        <v>501</v>
      </c>
      <c r="S7" s="88">
        <v>700</v>
      </c>
      <c r="T7" s="99"/>
      <c r="U7" s="98"/>
      <c r="V7" s="200" t="s">
        <v>385</v>
      </c>
      <c r="W7" s="88">
        <v>410</v>
      </c>
      <c r="X7" s="99"/>
      <c r="Y7" s="98"/>
      <c r="Z7" s="200" t="s">
        <v>250</v>
      </c>
      <c r="AA7" s="88">
        <v>160</v>
      </c>
      <c r="AB7" s="99"/>
      <c r="AC7" s="98"/>
      <c r="AD7" s="62" t="s">
        <v>69</v>
      </c>
    </row>
    <row r="8" spans="1:31" s="62" customFormat="1">
      <c r="A8" s="479"/>
      <c r="B8" s="200" t="s">
        <v>255</v>
      </c>
      <c r="C8" s="88">
        <v>190</v>
      </c>
      <c r="D8" s="99"/>
      <c r="E8" s="98"/>
      <c r="F8" s="158" t="s">
        <v>69</v>
      </c>
      <c r="G8" s="88"/>
      <c r="H8" s="87"/>
      <c r="I8" s="81"/>
      <c r="J8" s="94"/>
      <c r="K8" s="88">
        <v>0</v>
      </c>
      <c r="L8" s="99"/>
      <c r="M8" s="98"/>
      <c r="N8" s="200" t="s">
        <v>254</v>
      </c>
      <c r="O8" s="88">
        <v>550</v>
      </c>
      <c r="P8" s="99"/>
      <c r="Q8" s="98"/>
      <c r="R8" s="200" t="s">
        <v>253</v>
      </c>
      <c r="S8" s="88">
        <v>130</v>
      </c>
      <c r="T8" s="99"/>
      <c r="U8" s="98"/>
      <c r="V8" s="200" t="s">
        <v>252</v>
      </c>
      <c r="W8" s="88">
        <v>200</v>
      </c>
      <c r="X8" s="99"/>
      <c r="Y8" s="98"/>
      <c r="Z8" s="200" t="s">
        <v>251</v>
      </c>
      <c r="AA8" s="88">
        <v>60</v>
      </c>
      <c r="AB8" s="99"/>
      <c r="AC8" s="98"/>
      <c r="AD8" s="62" t="s">
        <v>69</v>
      </c>
      <c r="AE8" s="74"/>
    </row>
    <row r="9" spans="1:31" s="62" customFormat="1">
      <c r="A9" s="479"/>
      <c r="B9" s="200" t="s">
        <v>250</v>
      </c>
      <c r="C9" s="88">
        <v>60</v>
      </c>
      <c r="D9" s="99"/>
      <c r="E9" s="98"/>
      <c r="F9" s="105"/>
      <c r="G9" s="88"/>
      <c r="H9" s="87"/>
      <c r="I9" s="81"/>
      <c r="J9" s="105"/>
      <c r="K9" s="88"/>
      <c r="L9" s="99"/>
      <c r="M9" s="98"/>
      <c r="N9" s="200" t="s">
        <v>249</v>
      </c>
      <c r="O9" s="88">
        <v>510</v>
      </c>
      <c r="P9" s="99"/>
      <c r="Q9" s="98"/>
      <c r="R9" s="200" t="s">
        <v>248</v>
      </c>
      <c r="S9" s="198" t="s">
        <v>71</v>
      </c>
      <c r="T9" s="354"/>
      <c r="U9" s="98"/>
      <c r="V9" s="200" t="s">
        <v>247</v>
      </c>
      <c r="W9" s="88">
        <v>380</v>
      </c>
      <c r="X9" s="99"/>
      <c r="Y9" s="98"/>
      <c r="Z9" s="200" t="s">
        <v>246</v>
      </c>
      <c r="AA9" s="88">
        <v>30</v>
      </c>
      <c r="AB9" s="99"/>
      <c r="AC9" s="98"/>
      <c r="AD9" s="62" t="s">
        <v>69</v>
      </c>
      <c r="AE9" s="74"/>
    </row>
    <row r="10" spans="1:31" s="62" customFormat="1">
      <c r="A10" s="479"/>
      <c r="B10" s="94"/>
      <c r="C10" s="88"/>
      <c r="D10" s="96"/>
      <c r="E10" s="81"/>
      <c r="F10" s="97"/>
      <c r="G10" s="88"/>
      <c r="H10" s="87"/>
      <c r="I10" s="81"/>
      <c r="J10" s="97"/>
      <c r="K10" s="88"/>
      <c r="L10" s="99"/>
      <c r="M10" s="98"/>
      <c r="N10" s="200" t="s">
        <v>497</v>
      </c>
      <c r="O10" s="88">
        <v>1320</v>
      </c>
      <c r="P10" s="99"/>
      <c r="Q10" s="98"/>
      <c r="R10" s="200" t="s">
        <v>246</v>
      </c>
      <c r="S10" s="88">
        <v>110</v>
      </c>
      <c r="T10" s="99"/>
      <c r="U10" s="98"/>
      <c r="V10" s="200" t="s">
        <v>245</v>
      </c>
      <c r="W10" s="88">
        <v>410</v>
      </c>
      <c r="X10" s="99"/>
      <c r="Y10" s="98"/>
      <c r="Z10" s="200" t="s">
        <v>244</v>
      </c>
      <c r="AA10" s="88">
        <v>60</v>
      </c>
      <c r="AB10" s="99"/>
      <c r="AC10" s="98"/>
      <c r="AD10" s="62" t="s">
        <v>69</v>
      </c>
      <c r="AE10" s="74"/>
    </row>
    <row r="11" spans="1:31" s="62" customFormat="1">
      <c r="A11" s="479"/>
      <c r="B11" s="94"/>
      <c r="C11" s="88"/>
      <c r="D11" s="96"/>
      <c r="E11" s="81"/>
      <c r="F11" s="164"/>
      <c r="G11" s="88"/>
      <c r="H11" s="87"/>
      <c r="I11" s="81"/>
      <c r="J11" s="94"/>
      <c r="K11" s="88">
        <v>0</v>
      </c>
      <c r="L11" s="99"/>
      <c r="M11" s="98"/>
      <c r="N11" s="200" t="s">
        <v>498</v>
      </c>
      <c r="O11" s="88">
        <v>1150</v>
      </c>
      <c r="P11" s="99"/>
      <c r="Q11" s="98"/>
      <c r="R11" s="200" t="s">
        <v>502</v>
      </c>
      <c r="S11" s="88">
        <v>160</v>
      </c>
      <c r="T11" s="99"/>
      <c r="U11" s="98"/>
      <c r="V11" s="200" t="s">
        <v>243</v>
      </c>
      <c r="W11" s="88">
        <v>80</v>
      </c>
      <c r="X11" s="99"/>
      <c r="Y11" s="98"/>
      <c r="Z11" s="200" t="s">
        <v>242</v>
      </c>
      <c r="AA11" s="88">
        <v>40</v>
      </c>
      <c r="AB11" s="99"/>
      <c r="AC11" s="98"/>
      <c r="AD11" s="62" t="s">
        <v>69</v>
      </c>
      <c r="AE11" s="74"/>
    </row>
    <row r="12" spans="1:31" s="62" customFormat="1">
      <c r="A12" s="479"/>
      <c r="B12" s="330" t="s">
        <v>590</v>
      </c>
      <c r="C12" s="88"/>
      <c r="D12" s="96"/>
      <c r="E12" s="81"/>
      <c r="F12" s="164"/>
      <c r="G12" s="88"/>
      <c r="H12" s="87"/>
      <c r="I12" s="81"/>
      <c r="J12" s="94"/>
      <c r="K12" s="88">
        <v>0</v>
      </c>
      <c r="L12" s="99"/>
      <c r="M12" s="98"/>
      <c r="N12" s="200" t="s">
        <v>614</v>
      </c>
      <c r="O12" s="88">
        <v>400</v>
      </c>
      <c r="P12" s="99"/>
      <c r="Q12" s="98"/>
      <c r="R12" s="200" t="s">
        <v>503</v>
      </c>
      <c r="S12" s="88">
        <v>200</v>
      </c>
      <c r="T12" s="99"/>
      <c r="U12" s="98"/>
      <c r="V12" s="200" t="s">
        <v>241</v>
      </c>
      <c r="W12" s="88">
        <v>120</v>
      </c>
      <c r="X12" s="99"/>
      <c r="Y12" s="98"/>
      <c r="Z12" s="94" t="s">
        <v>69</v>
      </c>
      <c r="AA12" s="88"/>
      <c r="AB12" s="87"/>
      <c r="AC12" s="81"/>
      <c r="AD12" s="119"/>
      <c r="AE12" s="74"/>
    </row>
    <row r="13" spans="1:31" s="62" customFormat="1">
      <c r="A13" s="479"/>
      <c r="B13" s="94"/>
      <c r="C13" s="88"/>
      <c r="D13" s="96"/>
      <c r="E13" s="81"/>
      <c r="F13" s="164"/>
      <c r="G13" s="88"/>
      <c r="H13" s="87"/>
      <c r="I13" s="81"/>
      <c r="J13" s="94"/>
      <c r="K13" s="88">
        <v>0</v>
      </c>
      <c r="L13" s="99"/>
      <c r="M13" s="98"/>
      <c r="N13" s="200" t="s">
        <v>615</v>
      </c>
      <c r="O13" s="88">
        <v>440</v>
      </c>
      <c r="P13" s="99"/>
      <c r="Q13" s="98"/>
      <c r="R13" s="94" t="s">
        <v>69</v>
      </c>
      <c r="S13" s="88"/>
      <c r="T13" s="87"/>
      <c r="U13" s="81"/>
      <c r="V13" s="200" t="s">
        <v>240</v>
      </c>
      <c r="W13" s="88">
        <v>60</v>
      </c>
      <c r="X13" s="99"/>
      <c r="Y13" s="98"/>
      <c r="Z13" s="94" t="s">
        <v>69</v>
      </c>
      <c r="AA13" s="88"/>
      <c r="AB13" s="87"/>
      <c r="AC13" s="81"/>
      <c r="AD13" s="119"/>
      <c r="AE13" s="74"/>
    </row>
    <row r="14" spans="1:31" s="62" customFormat="1">
      <c r="A14" s="479"/>
      <c r="B14" s="94"/>
      <c r="C14" s="88"/>
      <c r="D14" s="96"/>
      <c r="E14" s="81"/>
      <c r="F14" s="164"/>
      <c r="G14" s="88"/>
      <c r="H14" s="87"/>
      <c r="I14" s="81"/>
      <c r="J14" s="94"/>
      <c r="K14" s="109">
        <v>0</v>
      </c>
      <c r="L14" s="267"/>
      <c r="M14" s="98"/>
      <c r="N14" s="200" t="s">
        <v>239</v>
      </c>
      <c r="O14" s="88">
        <v>300</v>
      </c>
      <c r="P14" s="99"/>
      <c r="Q14" s="98"/>
      <c r="R14" s="94" t="s">
        <v>69</v>
      </c>
      <c r="S14" s="88"/>
      <c r="T14" s="87"/>
      <c r="U14" s="81"/>
      <c r="V14" s="200" t="s">
        <v>238</v>
      </c>
      <c r="W14" s="88">
        <v>210</v>
      </c>
      <c r="X14" s="99"/>
      <c r="Y14" s="98"/>
      <c r="Z14" s="94" t="s">
        <v>69</v>
      </c>
      <c r="AA14" s="88"/>
      <c r="AB14" s="87"/>
      <c r="AC14" s="81"/>
      <c r="AD14" s="119"/>
      <c r="AE14" s="74"/>
    </row>
    <row r="15" spans="1:31" s="62" customFormat="1">
      <c r="A15" s="479"/>
      <c r="B15" s="94"/>
      <c r="C15" s="88"/>
      <c r="D15" s="96"/>
      <c r="E15" s="81"/>
      <c r="F15" s="164"/>
      <c r="G15" s="88"/>
      <c r="H15" s="87"/>
      <c r="I15" s="81"/>
      <c r="J15" s="94"/>
      <c r="K15" s="88">
        <v>0</v>
      </c>
      <c r="L15" s="99"/>
      <c r="M15" s="98"/>
      <c r="N15" s="200" t="s">
        <v>499</v>
      </c>
      <c r="O15" s="88">
        <v>340</v>
      </c>
      <c r="P15" s="99"/>
      <c r="Q15" s="98"/>
      <c r="R15" s="94" t="s">
        <v>69</v>
      </c>
      <c r="S15" s="88"/>
      <c r="T15" s="87"/>
      <c r="U15" s="81"/>
      <c r="V15" s="200" t="s">
        <v>237</v>
      </c>
      <c r="W15" s="88">
        <v>70</v>
      </c>
      <c r="X15" s="99"/>
      <c r="Y15" s="98"/>
      <c r="Z15" s="94" t="s">
        <v>69</v>
      </c>
      <c r="AA15" s="88"/>
      <c r="AB15" s="87"/>
      <c r="AC15" s="81"/>
      <c r="AD15" s="119"/>
      <c r="AE15" s="74"/>
    </row>
    <row r="16" spans="1:31" s="62" customFormat="1">
      <c r="A16" s="479"/>
      <c r="B16" s="94"/>
      <c r="C16" s="88"/>
      <c r="D16" s="96"/>
      <c r="E16" s="81"/>
      <c r="F16" s="164"/>
      <c r="G16" s="88"/>
      <c r="H16" s="87"/>
      <c r="I16" s="81"/>
      <c r="J16" s="94"/>
      <c r="K16" s="88"/>
      <c r="L16" s="87"/>
      <c r="M16" s="81"/>
      <c r="N16" s="200" t="s">
        <v>616</v>
      </c>
      <c r="O16" s="88">
        <v>170</v>
      </c>
      <c r="P16" s="99"/>
      <c r="Q16" s="98"/>
      <c r="R16" s="359"/>
      <c r="S16" s="360"/>
      <c r="T16" s="87"/>
      <c r="U16" s="81"/>
      <c r="V16" s="200" t="s">
        <v>236</v>
      </c>
      <c r="W16" s="88">
        <v>130</v>
      </c>
      <c r="X16" s="99"/>
      <c r="Y16" s="98"/>
      <c r="Z16" s="94" t="s">
        <v>69</v>
      </c>
      <c r="AA16" s="88"/>
      <c r="AB16" s="96"/>
      <c r="AC16" s="81"/>
      <c r="AD16" s="119"/>
      <c r="AE16" s="74"/>
    </row>
    <row r="17" spans="1:32" s="62" customFormat="1">
      <c r="A17" s="479"/>
      <c r="B17" s="94"/>
      <c r="C17" s="88"/>
      <c r="D17" s="96"/>
      <c r="E17" s="81"/>
      <c r="F17" s="164"/>
      <c r="G17" s="88"/>
      <c r="H17" s="87"/>
      <c r="I17" s="81"/>
      <c r="J17" s="104"/>
      <c r="K17" s="88"/>
      <c r="L17" s="87"/>
      <c r="M17" s="81"/>
      <c r="N17" s="200" t="s">
        <v>550</v>
      </c>
      <c r="O17" s="88">
        <v>140</v>
      </c>
      <c r="P17" s="99"/>
      <c r="Q17" s="98"/>
      <c r="R17" s="480" t="s">
        <v>571</v>
      </c>
      <c r="S17" s="233" t="s">
        <v>570</v>
      </c>
      <c r="T17" s="96"/>
      <c r="U17" s="81"/>
      <c r="V17" s="266"/>
      <c r="W17" s="127"/>
      <c r="X17" s="260"/>
      <c r="Y17" s="135"/>
      <c r="Z17" s="94"/>
      <c r="AA17" s="88"/>
      <c r="AB17" s="96"/>
      <c r="AC17" s="81"/>
      <c r="AD17" s="119"/>
      <c r="AE17" s="74"/>
    </row>
    <row r="18" spans="1:32" s="62" customFormat="1">
      <c r="A18" s="479"/>
      <c r="B18" s="94"/>
      <c r="C18" s="88"/>
      <c r="D18" s="96"/>
      <c r="E18" s="81"/>
      <c r="F18" s="164"/>
      <c r="G18" s="88"/>
      <c r="H18" s="87"/>
      <c r="I18" s="81"/>
      <c r="J18" s="97"/>
      <c r="K18" s="88"/>
      <c r="L18" s="87"/>
      <c r="M18" s="81"/>
      <c r="N18" s="200" t="s">
        <v>500</v>
      </c>
      <c r="O18" s="88">
        <v>110</v>
      </c>
      <c r="P18" s="99"/>
      <c r="Q18" s="98"/>
      <c r="R18" s="481"/>
      <c r="S18" s="88"/>
      <c r="T18" s="96"/>
      <c r="U18" s="81"/>
      <c r="V18" s="94"/>
      <c r="W18" s="88"/>
      <c r="X18" s="96"/>
      <c r="Y18" s="81"/>
      <c r="Z18" s="94"/>
      <c r="AA18" s="88"/>
      <c r="AB18" s="96"/>
      <c r="AC18" s="81"/>
      <c r="AD18" s="119"/>
      <c r="AE18" s="74"/>
    </row>
    <row r="19" spans="1:32" s="62" customFormat="1">
      <c r="A19" s="479"/>
      <c r="B19" s="94"/>
      <c r="C19" s="88"/>
      <c r="D19" s="96"/>
      <c r="E19" s="81"/>
      <c r="F19" s="164"/>
      <c r="G19" s="88"/>
      <c r="H19" s="87"/>
      <c r="I19" s="81"/>
      <c r="J19" s="265"/>
      <c r="K19" s="88"/>
      <c r="L19" s="87"/>
      <c r="M19" s="81"/>
      <c r="N19" s="94"/>
      <c r="O19" s="88"/>
      <c r="P19" s="96"/>
      <c r="Q19" s="81"/>
      <c r="R19" s="94"/>
      <c r="S19" s="88"/>
      <c r="T19" s="96"/>
      <c r="U19" s="81"/>
      <c r="V19" s="94"/>
      <c r="W19" s="88"/>
      <c r="X19" s="96"/>
      <c r="Y19" s="81"/>
      <c r="Z19" s="94"/>
      <c r="AA19" s="88"/>
      <c r="AB19" s="96"/>
      <c r="AC19" s="81"/>
      <c r="AD19" s="74"/>
      <c r="AE19" s="74"/>
    </row>
    <row r="20" spans="1:32" s="62" customFormat="1">
      <c r="A20" s="299">
        <f>SUM(D20,H20,L20,T20,AB20)</f>
        <v>0</v>
      </c>
      <c r="B20" s="100" t="s">
        <v>66</v>
      </c>
      <c r="C20" s="88">
        <f>SUM(C7:C19)</f>
        <v>310</v>
      </c>
      <c r="D20" s="87">
        <f>SUM(D7:D9)</f>
        <v>0</v>
      </c>
      <c r="E20" s="81"/>
      <c r="F20" s="100" t="s">
        <v>66</v>
      </c>
      <c r="G20" s="88">
        <f>SUM(G7:G19)</f>
        <v>0</v>
      </c>
      <c r="H20" s="87">
        <f>SUM(H7:H19)</f>
        <v>0</v>
      </c>
      <c r="I20" s="81"/>
      <c r="J20" s="100" t="s">
        <v>66</v>
      </c>
      <c r="K20" s="88">
        <f>SUM(K8:K19)</f>
        <v>0</v>
      </c>
      <c r="L20" s="87">
        <f>SUM(L8:L19)</f>
        <v>0</v>
      </c>
      <c r="M20" s="81"/>
      <c r="N20" s="94"/>
      <c r="O20" s="88"/>
      <c r="P20" s="96"/>
      <c r="Q20" s="81"/>
      <c r="R20" s="100" t="s">
        <v>66</v>
      </c>
      <c r="S20" s="88">
        <f>SUM(O7:O18,S7:S14)</f>
        <v>7170</v>
      </c>
      <c r="T20" s="87">
        <f>SUM(P7:P18,T7:T14)</f>
        <v>0</v>
      </c>
      <c r="U20" s="81"/>
      <c r="V20" s="94"/>
      <c r="W20" s="88"/>
      <c r="X20" s="96"/>
      <c r="Y20" s="81"/>
      <c r="Z20" s="100" t="s">
        <v>66</v>
      </c>
      <c r="AA20" s="88">
        <f>SUM(W7:W18)+SUM(AA7:AA18)</f>
        <v>2420</v>
      </c>
      <c r="AB20" s="87">
        <f>SUM(X7:X18)+SUM(AB7:AB18)</f>
        <v>0</v>
      </c>
      <c r="AC20" s="81"/>
      <c r="AD20" s="74"/>
      <c r="AE20" s="74"/>
    </row>
    <row r="21" spans="1:32" s="62" customFormat="1">
      <c r="A21" s="305">
        <f>SUM(C20,G20,K20,S20,AA20)</f>
        <v>9900</v>
      </c>
      <c r="B21" s="189"/>
      <c r="I21" s="257"/>
      <c r="J21" s="189"/>
      <c r="M21" s="257"/>
      <c r="N21" s="189"/>
      <c r="Q21" s="257"/>
      <c r="R21" s="189"/>
      <c r="U21" s="257"/>
      <c r="V21" s="189"/>
      <c r="X21" s="76"/>
      <c r="Y21" s="76"/>
      <c r="Z21" s="76"/>
      <c r="AA21" s="425"/>
      <c r="AB21" s="426"/>
      <c r="AC21" s="115"/>
      <c r="AD21" s="74"/>
      <c r="AE21" s="74"/>
    </row>
    <row r="22" spans="1:32" s="62" customFormat="1" ht="13.5" customHeight="1">
      <c r="A22" s="472" t="s">
        <v>39</v>
      </c>
      <c r="B22" s="200" t="s">
        <v>235</v>
      </c>
      <c r="C22" s="88">
        <v>370</v>
      </c>
      <c r="D22" s="99"/>
      <c r="E22" s="98"/>
      <c r="F22" s="264"/>
      <c r="G22" s="88"/>
      <c r="H22" s="99"/>
      <c r="I22" s="98"/>
      <c r="J22" s="248"/>
      <c r="K22" s="88"/>
      <c r="L22" s="96"/>
      <c r="M22" s="81"/>
      <c r="N22" s="200" t="s">
        <v>504</v>
      </c>
      <c r="O22" s="88">
        <v>1580</v>
      </c>
      <c r="P22" s="99"/>
      <c r="Q22" s="98"/>
      <c r="R22" s="200" t="s">
        <v>513</v>
      </c>
      <c r="S22" s="88">
        <v>930</v>
      </c>
      <c r="T22" s="99"/>
      <c r="U22" s="98"/>
      <c r="V22" s="200" t="s">
        <v>386</v>
      </c>
      <c r="W22" s="88">
        <v>1330</v>
      </c>
      <c r="X22" s="99"/>
      <c r="Y22" s="98"/>
      <c r="Z22" s="94" t="s">
        <v>69</v>
      </c>
      <c r="AA22" s="88"/>
      <c r="AB22" s="96"/>
      <c r="AC22" s="81"/>
      <c r="AD22" s="119"/>
      <c r="AE22" s="74"/>
    </row>
    <row r="23" spans="1:32" s="62" customFormat="1" ht="13.5" customHeight="1">
      <c r="A23" s="473"/>
      <c r="B23" s="200" t="s">
        <v>230</v>
      </c>
      <c r="C23" s="88">
        <v>40</v>
      </c>
      <c r="D23" s="99"/>
      <c r="E23" s="98"/>
      <c r="F23" s="164" t="s">
        <v>69</v>
      </c>
      <c r="G23" s="88"/>
      <c r="H23" s="87"/>
      <c r="I23" s="81"/>
      <c r="J23" s="94"/>
      <c r="K23" s="263">
        <v>0</v>
      </c>
      <c r="L23" s="99"/>
      <c r="M23" s="98"/>
      <c r="N23" s="200" t="s">
        <v>505</v>
      </c>
      <c r="O23" s="88">
        <v>1120</v>
      </c>
      <c r="P23" s="99"/>
      <c r="Q23" s="98"/>
      <c r="R23" s="200" t="s">
        <v>514</v>
      </c>
      <c r="S23" s="88">
        <v>360</v>
      </c>
      <c r="T23" s="99"/>
      <c r="U23" s="98"/>
      <c r="V23" s="200" t="s">
        <v>387</v>
      </c>
      <c r="W23" s="88">
        <v>1060</v>
      </c>
      <c r="X23" s="99"/>
      <c r="Y23" s="98"/>
      <c r="Z23" s="94" t="s">
        <v>69</v>
      </c>
      <c r="AA23" s="88"/>
      <c r="AB23" s="96"/>
      <c r="AC23" s="81"/>
      <c r="AD23" s="119"/>
      <c r="AE23" s="74"/>
    </row>
    <row r="24" spans="1:32" s="62" customFormat="1" ht="13.5" customHeight="1">
      <c r="A24" s="473"/>
      <c r="B24" s="200" t="s">
        <v>234</v>
      </c>
      <c r="C24" s="88">
        <v>20</v>
      </c>
      <c r="D24" s="99"/>
      <c r="E24" s="98"/>
      <c r="F24" s="105"/>
      <c r="G24" s="88"/>
      <c r="H24" s="96"/>
      <c r="I24" s="81"/>
      <c r="J24" s="105"/>
      <c r="K24" s="88"/>
      <c r="L24" s="99"/>
      <c r="M24" s="98"/>
      <c r="N24" s="200" t="s">
        <v>546</v>
      </c>
      <c r="O24" s="88">
        <v>720</v>
      </c>
      <c r="P24" s="99"/>
      <c r="Q24" s="98"/>
      <c r="R24" s="200" t="s">
        <v>227</v>
      </c>
      <c r="S24" s="88">
        <v>460</v>
      </c>
      <c r="T24" s="99"/>
      <c r="U24" s="98"/>
      <c r="V24" s="200" t="s">
        <v>233</v>
      </c>
      <c r="W24" s="88">
        <v>230</v>
      </c>
      <c r="X24" s="99"/>
      <c r="Y24" s="98"/>
      <c r="Z24" s="94" t="s">
        <v>69</v>
      </c>
      <c r="AA24" s="88"/>
      <c r="AB24" s="96"/>
      <c r="AC24" s="81"/>
      <c r="AD24" s="262"/>
      <c r="AE24" s="74"/>
    </row>
    <row r="25" spans="1:32" s="62" customFormat="1">
      <c r="A25" s="473"/>
      <c r="B25" s="261"/>
      <c r="C25" s="127"/>
      <c r="D25" s="260"/>
      <c r="E25" s="135"/>
      <c r="F25" s="97"/>
      <c r="G25" s="88"/>
      <c r="H25" s="96"/>
      <c r="I25" s="81"/>
      <c r="J25" s="97"/>
      <c r="K25" s="88"/>
      <c r="L25" s="99"/>
      <c r="M25" s="98"/>
      <c r="N25" s="200" t="s">
        <v>506</v>
      </c>
      <c r="O25" s="88">
        <v>810</v>
      </c>
      <c r="P25" s="99"/>
      <c r="Q25" s="98"/>
      <c r="R25" s="200" t="s">
        <v>233</v>
      </c>
      <c r="S25" s="88">
        <v>800</v>
      </c>
      <c r="T25" s="99"/>
      <c r="U25" s="98"/>
      <c r="V25" s="200" t="s">
        <v>232</v>
      </c>
      <c r="W25" s="198" t="s">
        <v>71</v>
      </c>
      <c r="X25" s="91"/>
      <c r="Y25" s="98"/>
      <c r="Z25" s="94" t="s">
        <v>69</v>
      </c>
      <c r="AA25" s="88"/>
      <c r="AB25" s="96"/>
      <c r="AC25" s="81"/>
      <c r="AD25" s="119"/>
      <c r="AE25" s="74"/>
    </row>
    <row r="26" spans="1:32" s="62" customFormat="1">
      <c r="A26" s="473"/>
      <c r="B26" s="261"/>
      <c r="C26" s="88"/>
      <c r="D26" s="96"/>
      <c r="E26" s="81"/>
      <c r="F26" s="164"/>
      <c r="G26" s="88"/>
      <c r="H26" s="96"/>
      <c r="I26" s="81"/>
      <c r="J26" s="94"/>
      <c r="K26" s="88">
        <v>0</v>
      </c>
      <c r="L26" s="99"/>
      <c r="M26" s="98"/>
      <c r="N26" s="200" t="s">
        <v>231</v>
      </c>
      <c r="O26" s="198" t="s">
        <v>71</v>
      </c>
      <c r="P26" s="91"/>
      <c r="Q26" s="98"/>
      <c r="R26" s="200" t="s">
        <v>405</v>
      </c>
      <c r="S26" s="198" t="s">
        <v>71</v>
      </c>
      <c r="T26" s="91"/>
      <c r="U26" s="98"/>
      <c r="V26" s="200" t="s">
        <v>230</v>
      </c>
      <c r="W26" s="88">
        <v>380</v>
      </c>
      <c r="X26" s="99"/>
      <c r="Y26" s="98"/>
      <c r="Z26" s="94" t="s">
        <v>69</v>
      </c>
      <c r="AA26" s="88"/>
      <c r="AB26" s="96"/>
      <c r="AC26" s="81"/>
      <c r="AD26" s="119"/>
      <c r="AE26" s="74"/>
    </row>
    <row r="27" spans="1:32" s="62" customFormat="1" ht="13.5" customHeight="1">
      <c r="A27" s="473"/>
      <c r="B27" s="330" t="s">
        <v>589</v>
      </c>
      <c r="C27" s="88"/>
      <c r="D27" s="96"/>
      <c r="E27" s="81"/>
      <c r="F27" s="164"/>
      <c r="G27" s="88"/>
      <c r="H27" s="96"/>
      <c r="I27" s="81"/>
      <c r="J27" s="94"/>
      <c r="K27" s="88">
        <v>0</v>
      </c>
      <c r="L27" s="99"/>
      <c r="M27" s="98"/>
      <c r="N27" s="200" t="s">
        <v>507</v>
      </c>
      <c r="O27" s="88">
        <v>590</v>
      </c>
      <c r="P27" s="99"/>
      <c r="Q27" s="98"/>
      <c r="R27" s="200" t="s">
        <v>515</v>
      </c>
      <c r="S27" s="88">
        <v>450</v>
      </c>
      <c r="T27" s="99"/>
      <c r="U27" s="98"/>
      <c r="V27" s="200" t="s">
        <v>229</v>
      </c>
      <c r="W27" s="88">
        <v>90</v>
      </c>
      <c r="X27" s="99"/>
      <c r="Y27" s="98"/>
      <c r="Z27" s="94" t="s">
        <v>69</v>
      </c>
      <c r="AA27" s="88"/>
      <c r="AB27" s="96"/>
      <c r="AC27" s="81"/>
      <c r="AD27" s="119"/>
      <c r="AE27" s="74"/>
    </row>
    <row r="28" spans="1:32" s="62" customFormat="1" ht="13.5" customHeight="1">
      <c r="A28" s="473"/>
      <c r="B28" s="239"/>
      <c r="C28" s="88"/>
      <c r="D28" s="96"/>
      <c r="E28" s="81"/>
      <c r="F28" s="164"/>
      <c r="G28" s="88"/>
      <c r="H28" s="96"/>
      <c r="I28" s="81"/>
      <c r="J28" s="94"/>
      <c r="K28" s="88">
        <v>0</v>
      </c>
      <c r="L28" s="99"/>
      <c r="M28" s="98"/>
      <c r="N28" s="200" t="s">
        <v>508</v>
      </c>
      <c r="O28" s="88">
        <v>370</v>
      </c>
      <c r="P28" s="99"/>
      <c r="Q28" s="98"/>
      <c r="R28" s="200" t="s">
        <v>228</v>
      </c>
      <c r="S28" s="88">
        <v>160</v>
      </c>
      <c r="T28" s="99"/>
      <c r="U28" s="98"/>
      <c r="V28" s="200" t="s">
        <v>226</v>
      </c>
      <c r="W28" s="88">
        <v>80</v>
      </c>
      <c r="X28" s="99"/>
      <c r="Y28" s="98"/>
      <c r="Z28" s="94" t="s">
        <v>69</v>
      </c>
      <c r="AA28" s="88"/>
      <c r="AB28" s="96"/>
      <c r="AC28" s="81"/>
      <c r="AD28" s="119"/>
      <c r="AE28" s="74"/>
    </row>
    <row r="29" spans="1:32" s="62" customFormat="1">
      <c r="A29" s="473"/>
      <c r="B29" s="89"/>
      <c r="C29" s="88"/>
      <c r="D29" s="96"/>
      <c r="E29" s="81"/>
      <c r="F29" s="164"/>
      <c r="G29" s="88"/>
      <c r="H29" s="96"/>
      <c r="I29" s="81"/>
      <c r="J29" s="94"/>
      <c r="K29" s="88">
        <v>0</v>
      </c>
      <c r="L29" s="99"/>
      <c r="M29" s="98"/>
      <c r="N29" s="200" t="s">
        <v>509</v>
      </c>
      <c r="O29" s="88">
        <v>480</v>
      </c>
      <c r="P29" s="99"/>
      <c r="Q29" s="98"/>
      <c r="R29" s="200" t="s">
        <v>516</v>
      </c>
      <c r="S29" s="88">
        <v>420</v>
      </c>
      <c r="T29" s="99"/>
      <c r="U29" s="98"/>
      <c r="V29" s="200" t="s">
        <v>227</v>
      </c>
      <c r="W29" s="88">
        <v>160</v>
      </c>
      <c r="X29" s="99"/>
      <c r="Y29" s="98"/>
      <c r="Z29" s="164"/>
      <c r="AA29" s="88"/>
      <c r="AB29" s="96"/>
      <c r="AC29" s="81"/>
      <c r="AD29" s="119"/>
      <c r="AE29" s="74"/>
    </row>
    <row r="30" spans="1:32" s="62" customFormat="1">
      <c r="A30" s="473"/>
      <c r="B30" s="89"/>
      <c r="C30" s="88"/>
      <c r="D30" s="96"/>
      <c r="E30" s="81"/>
      <c r="F30" s="164"/>
      <c r="G30" s="88"/>
      <c r="H30" s="96"/>
      <c r="I30" s="81"/>
      <c r="J30" s="94"/>
      <c r="K30" s="88">
        <v>0</v>
      </c>
      <c r="L30" s="99"/>
      <c r="M30" s="98"/>
      <c r="N30" s="200" t="s">
        <v>510</v>
      </c>
      <c r="O30" s="88">
        <v>900</v>
      </c>
      <c r="P30" s="99"/>
      <c r="Q30" s="98"/>
      <c r="R30" s="200" t="s">
        <v>226</v>
      </c>
      <c r="S30" s="198" t="s">
        <v>71</v>
      </c>
      <c r="T30" s="91"/>
      <c r="U30" s="98"/>
      <c r="V30" s="259"/>
      <c r="W30" s="88"/>
      <c r="X30" s="96"/>
      <c r="Y30" s="81"/>
      <c r="Z30" s="164"/>
      <c r="AA30" s="88"/>
      <c r="AB30" s="96"/>
      <c r="AC30" s="81"/>
      <c r="AD30" s="119"/>
      <c r="AE30" s="74"/>
      <c r="AF30" s="118"/>
    </row>
    <row r="31" spans="1:32" s="62" customFormat="1" ht="13.5" customHeight="1">
      <c r="A31" s="473"/>
      <c r="B31" s="89"/>
      <c r="C31" s="88"/>
      <c r="D31" s="96"/>
      <c r="E31" s="81"/>
      <c r="F31" s="164"/>
      <c r="G31" s="88"/>
      <c r="H31" s="96"/>
      <c r="I31" s="81"/>
      <c r="J31" s="94"/>
      <c r="K31" s="88">
        <v>0</v>
      </c>
      <c r="L31" s="99"/>
      <c r="M31" s="98"/>
      <c r="N31" s="200" t="s">
        <v>511</v>
      </c>
      <c r="O31" s="88">
        <v>380</v>
      </c>
      <c r="P31" s="99"/>
      <c r="Q31" s="98"/>
      <c r="R31" s="108"/>
      <c r="S31" s="103"/>
      <c r="T31" s="87"/>
      <c r="U31" s="81"/>
      <c r="W31" s="88"/>
      <c r="X31" s="96"/>
      <c r="Y31" s="81"/>
      <c r="Z31" s="164"/>
      <c r="AA31" s="88"/>
      <c r="AB31" s="96"/>
      <c r="AC31" s="81"/>
    </row>
    <row r="32" spans="1:32" s="62" customFormat="1" ht="13.5" customHeight="1">
      <c r="A32" s="473"/>
      <c r="B32" s="89"/>
      <c r="C32" s="88"/>
      <c r="D32" s="96"/>
      <c r="E32" s="81"/>
      <c r="F32" s="164"/>
      <c r="G32" s="88"/>
      <c r="H32" s="96"/>
      <c r="I32" s="81"/>
      <c r="J32" s="94"/>
      <c r="K32" s="88">
        <v>0</v>
      </c>
      <c r="L32" s="99"/>
      <c r="M32" s="98"/>
      <c r="N32" s="200" t="s">
        <v>512</v>
      </c>
      <c r="O32" s="88">
        <v>240</v>
      </c>
      <c r="P32" s="99"/>
      <c r="Q32" s="98"/>
      <c r="R32" s="463" t="s">
        <v>594</v>
      </c>
      <c r="S32" s="464"/>
      <c r="T32" s="87"/>
      <c r="U32" s="81"/>
      <c r="V32" s="152"/>
      <c r="W32" s="88"/>
      <c r="X32" s="96"/>
      <c r="Y32" s="81"/>
      <c r="Z32" s="164"/>
      <c r="AA32" s="88"/>
      <c r="AB32" s="96"/>
      <c r="AC32" s="81"/>
    </row>
    <row r="33" spans="1:29" s="62" customFormat="1" ht="13.5" customHeight="1">
      <c r="A33" s="473"/>
      <c r="B33" s="89"/>
      <c r="C33" s="88"/>
      <c r="D33" s="96"/>
      <c r="E33" s="81"/>
      <c r="F33" s="164"/>
      <c r="G33" s="88"/>
      <c r="H33" s="96"/>
      <c r="I33" s="81"/>
      <c r="J33" s="94"/>
      <c r="K33" s="88">
        <v>0</v>
      </c>
      <c r="L33" s="99"/>
      <c r="M33" s="98"/>
      <c r="N33" s="200" t="s">
        <v>225</v>
      </c>
      <c r="O33" s="88">
        <v>100</v>
      </c>
      <c r="P33" s="99"/>
      <c r="Q33" s="98"/>
      <c r="R33" s="97" t="s">
        <v>597</v>
      </c>
      <c r="S33" s="343"/>
      <c r="T33" s="87"/>
      <c r="U33" s="81"/>
      <c r="V33" s="141"/>
      <c r="W33" s="88"/>
      <c r="X33" s="96"/>
      <c r="Y33" s="81"/>
      <c r="Z33" s="164"/>
      <c r="AA33" s="88"/>
      <c r="AB33" s="96"/>
      <c r="AC33" s="81"/>
    </row>
    <row r="34" spans="1:29" s="62" customFormat="1" ht="13.5" customHeight="1">
      <c r="A34" s="473"/>
      <c r="B34" s="89"/>
      <c r="C34" s="88"/>
      <c r="D34" s="96"/>
      <c r="E34" s="81"/>
      <c r="F34" s="164"/>
      <c r="G34" s="88"/>
      <c r="H34" s="96"/>
      <c r="I34" s="81"/>
      <c r="J34" s="476"/>
      <c r="K34" s="477"/>
      <c r="L34" s="477"/>
      <c r="M34" s="478"/>
      <c r="N34" s="200" t="s">
        <v>617</v>
      </c>
      <c r="O34" s="88">
        <v>350</v>
      </c>
      <c r="P34" s="99"/>
      <c r="Q34" s="98"/>
      <c r="R34" s="329"/>
      <c r="S34" s="88"/>
      <c r="T34" s="87"/>
      <c r="U34" s="81"/>
      <c r="V34" s="94"/>
      <c r="W34" s="88"/>
      <c r="X34" s="96"/>
      <c r="Y34" s="81"/>
      <c r="Z34" s="164"/>
      <c r="AA34" s="88"/>
      <c r="AB34" s="96"/>
      <c r="AC34" s="81"/>
    </row>
    <row r="35" spans="1:29" s="62" customFormat="1">
      <c r="A35" s="299">
        <f>SUM(D35,H35,L35,T35,AB35)</f>
        <v>0</v>
      </c>
      <c r="B35" s="100" t="s">
        <v>66</v>
      </c>
      <c r="C35" s="88">
        <f>SUM(C22:C34)</f>
        <v>430</v>
      </c>
      <c r="D35" s="87">
        <f>SUM(D22:D34)</f>
        <v>0</v>
      </c>
      <c r="E35" s="81"/>
      <c r="F35" s="100" t="s">
        <v>66</v>
      </c>
      <c r="G35" s="88">
        <f>SUM(G22:G34)</f>
        <v>0</v>
      </c>
      <c r="H35" s="87">
        <f>SUM(H22)</f>
        <v>0</v>
      </c>
      <c r="I35" s="81"/>
      <c r="J35" s="100" t="s">
        <v>66</v>
      </c>
      <c r="K35" s="88">
        <f>SUM(K23:K34)</f>
        <v>0</v>
      </c>
      <c r="L35" s="87">
        <f>SUM(L23:L34)</f>
        <v>0</v>
      </c>
      <c r="M35" s="81"/>
      <c r="N35" s="170"/>
      <c r="O35" s="201">
        <v>0</v>
      </c>
      <c r="P35" s="258"/>
      <c r="Q35" s="81"/>
      <c r="R35" s="100" t="s">
        <v>66</v>
      </c>
      <c r="S35" s="88">
        <f>SUM(O22:O35,S22:S32)</f>
        <v>11220</v>
      </c>
      <c r="T35" s="87">
        <f>SUM(P22:P35,T22:T32)</f>
        <v>0</v>
      </c>
      <c r="U35" s="81"/>
      <c r="V35" s="94"/>
      <c r="W35" s="88"/>
      <c r="X35" s="96"/>
      <c r="Y35" s="81"/>
      <c r="Z35" s="100" t="s">
        <v>66</v>
      </c>
      <c r="AA35" s="88">
        <f>SUM(W22:W29)</f>
        <v>3330</v>
      </c>
      <c r="AB35" s="87">
        <f>SUM(X22:X29)</f>
        <v>0</v>
      </c>
      <c r="AC35" s="81"/>
    </row>
    <row r="36" spans="1:29" s="62" customFormat="1">
      <c r="A36" s="305">
        <f>C35+G35+K35+S35+AA35</f>
        <v>14980</v>
      </c>
      <c r="B36" s="189"/>
      <c r="J36" s="189"/>
      <c r="M36" s="257"/>
      <c r="N36" s="189"/>
      <c r="Q36" s="257"/>
      <c r="R36" s="189"/>
      <c r="U36" s="257"/>
      <c r="V36" s="189"/>
      <c r="X36" s="76"/>
      <c r="Y36" s="76"/>
      <c r="Z36" s="76"/>
      <c r="AA36" s="425"/>
      <c r="AB36" s="426"/>
      <c r="AC36" s="115"/>
    </row>
    <row r="37" spans="1:29" s="62" customFormat="1" ht="13.5" customHeight="1">
      <c r="A37" s="472" t="s">
        <v>224</v>
      </c>
      <c r="B37" s="200" t="s">
        <v>235</v>
      </c>
      <c r="C37" s="88">
        <v>30</v>
      </c>
      <c r="D37" s="99"/>
      <c r="E37" s="98"/>
      <c r="F37" s="164" t="s">
        <v>69</v>
      </c>
      <c r="G37" s="88"/>
      <c r="H37" s="96"/>
      <c r="I37" s="81"/>
      <c r="J37" s="248"/>
      <c r="K37" s="88"/>
      <c r="L37" s="96"/>
      <c r="M37" s="81"/>
      <c r="N37" s="200" t="s">
        <v>517</v>
      </c>
      <c r="O37" s="88">
        <v>420</v>
      </c>
      <c r="P37" s="99"/>
      <c r="Q37" s="98"/>
      <c r="R37" s="200" t="s">
        <v>520</v>
      </c>
      <c r="S37" s="88">
        <v>360</v>
      </c>
      <c r="T37" s="99"/>
      <c r="U37" s="98"/>
      <c r="V37" s="200" t="s">
        <v>223</v>
      </c>
      <c r="W37" s="88">
        <v>270</v>
      </c>
      <c r="X37" s="99"/>
      <c r="Y37" s="98"/>
      <c r="Z37" s="88" t="s">
        <v>69</v>
      </c>
      <c r="AA37" s="88"/>
      <c r="AB37" s="96"/>
      <c r="AC37" s="81"/>
    </row>
    <row r="38" spans="1:29" s="62" customFormat="1" ht="13.5" customHeight="1">
      <c r="A38" s="473"/>
      <c r="B38" s="89"/>
      <c r="C38" s="88"/>
      <c r="D38" s="96"/>
      <c r="E38" s="81"/>
      <c r="F38" s="164"/>
      <c r="G38" s="88"/>
      <c r="H38" s="96"/>
      <c r="I38" s="81"/>
      <c r="J38" s="94"/>
      <c r="K38" s="88">
        <v>0</v>
      </c>
      <c r="L38" s="99"/>
      <c r="M38" s="98"/>
      <c r="N38" s="200" t="s">
        <v>518</v>
      </c>
      <c r="O38" s="88">
        <v>660</v>
      </c>
      <c r="P38" s="99"/>
      <c r="Q38" s="98"/>
      <c r="R38" s="200" t="s">
        <v>521</v>
      </c>
      <c r="S38" s="88">
        <v>650</v>
      </c>
      <c r="T38" s="99"/>
      <c r="U38" s="98"/>
      <c r="V38" s="200" t="s">
        <v>222</v>
      </c>
      <c r="W38" s="88">
        <v>190</v>
      </c>
      <c r="X38" s="99"/>
      <c r="Y38" s="98"/>
      <c r="Z38" s="88" t="s">
        <v>69</v>
      </c>
      <c r="AA38" s="88"/>
      <c r="AB38" s="96"/>
      <c r="AC38" s="81"/>
    </row>
    <row r="39" spans="1:29" s="62" customFormat="1" ht="13.5" customHeight="1">
      <c r="A39" s="473"/>
      <c r="B39" s="89"/>
      <c r="C39" s="88"/>
      <c r="D39" s="96"/>
      <c r="E39" s="81"/>
      <c r="F39" s="164"/>
      <c r="G39" s="88"/>
      <c r="H39" s="96"/>
      <c r="I39" s="81"/>
      <c r="J39" s="105"/>
      <c r="K39" s="88"/>
      <c r="L39" s="99"/>
      <c r="M39" s="98"/>
      <c r="N39" s="200" t="s">
        <v>519</v>
      </c>
      <c r="O39" s="88">
        <v>570</v>
      </c>
      <c r="P39" s="99"/>
      <c r="Q39" s="98"/>
      <c r="R39" s="200" t="s">
        <v>522</v>
      </c>
      <c r="S39" s="88">
        <v>830</v>
      </c>
      <c r="T39" s="99"/>
      <c r="U39" s="98"/>
      <c r="V39" s="200" t="s">
        <v>219</v>
      </c>
      <c r="W39" s="88">
        <v>30</v>
      </c>
      <c r="X39" s="99"/>
      <c r="Y39" s="98"/>
      <c r="Z39" s="88" t="s">
        <v>69</v>
      </c>
      <c r="AA39" s="88"/>
      <c r="AB39" s="96"/>
      <c r="AC39" s="81"/>
    </row>
    <row r="40" spans="1:29" s="62" customFormat="1" ht="13.5" customHeight="1">
      <c r="A40" s="473"/>
      <c r="B40" s="196" t="s">
        <v>588</v>
      </c>
      <c r="C40" s="88"/>
      <c r="D40" s="96"/>
      <c r="E40" s="81"/>
      <c r="F40" s="164"/>
      <c r="G40" s="88"/>
      <c r="H40" s="96"/>
      <c r="I40" s="81"/>
      <c r="J40" s="97"/>
      <c r="K40" s="88"/>
      <c r="L40" s="99"/>
      <c r="M40" s="98"/>
      <c r="N40" s="200" t="s">
        <v>221</v>
      </c>
      <c r="O40" s="88">
        <v>310</v>
      </c>
      <c r="P40" s="99"/>
      <c r="Q40" s="98"/>
      <c r="R40" s="94" t="s">
        <v>69</v>
      </c>
      <c r="S40" s="88"/>
      <c r="T40" s="87"/>
      <c r="U40" s="81"/>
      <c r="V40" s="200" t="s">
        <v>220</v>
      </c>
      <c r="W40" s="88">
        <v>130</v>
      </c>
      <c r="X40" s="99"/>
      <c r="Y40" s="98"/>
      <c r="Z40" s="88" t="s">
        <v>69</v>
      </c>
      <c r="AA40" s="88"/>
      <c r="AB40" s="96"/>
      <c r="AC40" s="81"/>
    </row>
    <row r="41" spans="1:29" s="62" customFormat="1" ht="13.5" customHeight="1">
      <c r="A41" s="473"/>
      <c r="B41" s="89"/>
      <c r="C41" s="88"/>
      <c r="D41" s="96"/>
      <c r="E41" s="81"/>
      <c r="F41" s="164"/>
      <c r="G41" s="88"/>
      <c r="H41" s="96"/>
      <c r="I41" s="81"/>
      <c r="J41" s="94"/>
      <c r="K41" s="88">
        <v>0</v>
      </c>
      <c r="L41" s="99"/>
      <c r="M41" s="98"/>
      <c r="N41" s="200" t="s">
        <v>219</v>
      </c>
      <c r="O41" s="198" t="s">
        <v>71</v>
      </c>
      <c r="P41" s="91"/>
      <c r="Q41" s="98"/>
      <c r="R41" s="94" t="s">
        <v>69</v>
      </c>
      <c r="S41" s="88"/>
      <c r="T41" s="87"/>
      <c r="U41" s="81"/>
      <c r="V41" s="200" t="s">
        <v>218</v>
      </c>
      <c r="W41" s="88">
        <v>100</v>
      </c>
      <c r="X41" s="99"/>
      <c r="Y41" s="98"/>
      <c r="Z41" s="88" t="s">
        <v>69</v>
      </c>
      <c r="AA41" s="88"/>
      <c r="AB41" s="96"/>
      <c r="AC41" s="81"/>
    </row>
    <row r="42" spans="1:29" s="62" customFormat="1" ht="13.5" customHeight="1">
      <c r="A42" s="473"/>
      <c r="B42" s="89"/>
      <c r="C42" s="88"/>
      <c r="D42" s="96"/>
      <c r="E42" s="81"/>
      <c r="F42" s="164"/>
      <c r="G42" s="88"/>
      <c r="H42" s="96"/>
      <c r="I42" s="81"/>
      <c r="J42" s="94"/>
      <c r="K42" s="88">
        <v>0</v>
      </c>
      <c r="L42" s="99"/>
      <c r="M42" s="98"/>
      <c r="N42" s="200" t="s">
        <v>220</v>
      </c>
      <c r="O42" s="88">
        <v>280</v>
      </c>
      <c r="P42" s="99"/>
      <c r="Q42" s="98"/>
      <c r="R42" s="94" t="s">
        <v>69</v>
      </c>
      <c r="S42" s="88"/>
      <c r="T42" s="87"/>
      <c r="U42" s="81"/>
      <c r="V42" s="200" t="s">
        <v>217</v>
      </c>
      <c r="W42" s="88">
        <v>150</v>
      </c>
      <c r="X42" s="99"/>
      <c r="Y42" s="98"/>
      <c r="Z42" s="88" t="s">
        <v>69</v>
      </c>
      <c r="AA42" s="88"/>
      <c r="AB42" s="96"/>
      <c r="AC42" s="81"/>
    </row>
    <row r="43" spans="1:29" s="62" customFormat="1" ht="13.5" customHeight="1">
      <c r="A43" s="473"/>
      <c r="B43" s="89"/>
      <c r="C43" s="88"/>
      <c r="D43" s="96"/>
      <c r="E43" s="81"/>
      <c r="F43" s="164"/>
      <c r="G43" s="88"/>
      <c r="H43" s="96"/>
      <c r="I43" s="81"/>
      <c r="J43" s="94"/>
      <c r="K43" s="88">
        <v>0</v>
      </c>
      <c r="L43" s="99"/>
      <c r="M43" s="98"/>
      <c r="N43" s="94" t="s">
        <v>69</v>
      </c>
      <c r="O43" s="88"/>
      <c r="P43" s="96"/>
      <c r="Q43" s="81"/>
      <c r="R43" s="94"/>
      <c r="S43" s="88"/>
      <c r="T43" s="87"/>
      <c r="U43" s="81"/>
      <c r="V43" s="200" t="s">
        <v>216</v>
      </c>
      <c r="W43" s="88">
        <v>280</v>
      </c>
      <c r="X43" s="99"/>
      <c r="Y43" s="98"/>
      <c r="Z43" s="88" t="s">
        <v>69</v>
      </c>
      <c r="AA43" s="88"/>
      <c r="AB43" s="96"/>
      <c r="AC43" s="81"/>
    </row>
    <row r="44" spans="1:29" s="62" customFormat="1" ht="13.5" customHeight="1">
      <c r="A44" s="473"/>
      <c r="B44" s="89"/>
      <c r="C44" s="88"/>
      <c r="D44" s="96"/>
      <c r="E44" s="81"/>
      <c r="F44" s="164"/>
      <c r="G44" s="88"/>
      <c r="H44" s="96"/>
      <c r="I44" s="81"/>
      <c r="J44" s="94"/>
      <c r="K44" s="88"/>
      <c r="L44" s="87"/>
      <c r="M44" s="81"/>
      <c r="N44" s="164"/>
      <c r="O44" s="88"/>
      <c r="P44" s="96"/>
      <c r="Q44" s="81"/>
      <c r="R44" s="94"/>
      <c r="S44" s="88"/>
      <c r="T44" s="87"/>
      <c r="U44" s="81"/>
      <c r="V44" s="88"/>
      <c r="W44" s="88"/>
      <c r="X44" s="96"/>
      <c r="Y44" s="81"/>
      <c r="Z44" s="94"/>
      <c r="AA44" s="88"/>
      <c r="AB44" s="96"/>
      <c r="AC44" s="81"/>
    </row>
    <row r="45" spans="1:29" s="62" customFormat="1">
      <c r="A45" s="473"/>
      <c r="B45" s="89"/>
      <c r="C45" s="88"/>
      <c r="D45" s="96"/>
      <c r="E45" s="81"/>
      <c r="F45" s="164"/>
      <c r="G45" s="88"/>
      <c r="H45" s="96"/>
      <c r="I45" s="81"/>
      <c r="J45" s="94"/>
      <c r="K45" s="88"/>
      <c r="L45" s="87"/>
      <c r="M45" s="81"/>
      <c r="N45" s="329"/>
      <c r="O45" s="88"/>
      <c r="P45" s="96"/>
      <c r="Q45" s="81"/>
      <c r="R45" s="94"/>
      <c r="S45" s="88"/>
      <c r="T45" s="96"/>
      <c r="U45" s="81"/>
      <c r="V45" s="94"/>
      <c r="W45" s="88"/>
      <c r="X45" s="96"/>
      <c r="Y45" s="81"/>
      <c r="Z45" s="94"/>
      <c r="AA45" s="88"/>
      <c r="AB45" s="96"/>
      <c r="AC45" s="81"/>
    </row>
    <row r="46" spans="1:29" s="62" customFormat="1">
      <c r="A46" s="473"/>
      <c r="B46" s="89"/>
      <c r="C46" s="88"/>
      <c r="D46" s="96"/>
      <c r="E46" s="81"/>
      <c r="F46" s="164"/>
      <c r="G46" s="88"/>
      <c r="H46" s="96"/>
      <c r="I46" s="81"/>
      <c r="J46" s="94"/>
      <c r="K46" s="205"/>
      <c r="L46" s="87"/>
      <c r="M46" s="81"/>
      <c r="N46" s="329"/>
      <c r="O46" s="88"/>
      <c r="P46" s="96"/>
      <c r="Q46" s="81"/>
      <c r="R46" s="94"/>
      <c r="S46" s="88"/>
      <c r="T46" s="96"/>
      <c r="U46" s="81"/>
      <c r="V46" s="94"/>
      <c r="W46" s="88"/>
      <c r="X46" s="96"/>
      <c r="Y46" s="81"/>
      <c r="Z46" s="94"/>
      <c r="AA46" s="88"/>
      <c r="AB46" s="96"/>
      <c r="AC46" s="81"/>
    </row>
    <row r="47" spans="1:29" s="62" customFormat="1">
      <c r="A47" s="473"/>
      <c r="B47" s="89"/>
      <c r="C47" s="88"/>
      <c r="D47" s="96"/>
      <c r="E47" s="81"/>
      <c r="F47" s="164"/>
      <c r="G47" s="88"/>
      <c r="H47" s="96"/>
      <c r="I47" s="81"/>
      <c r="J47" s="94"/>
      <c r="K47" s="88"/>
      <c r="L47" s="87"/>
      <c r="M47" s="81"/>
      <c r="N47" s="164"/>
      <c r="O47" s="88"/>
      <c r="P47" s="96"/>
      <c r="Q47" s="81"/>
      <c r="R47" s="94"/>
      <c r="S47" s="88"/>
      <c r="T47" s="96"/>
      <c r="U47" s="81"/>
      <c r="V47" s="94"/>
      <c r="W47" s="88"/>
      <c r="X47" s="96"/>
      <c r="Y47" s="81"/>
      <c r="Z47" s="94"/>
      <c r="AA47" s="88"/>
      <c r="AB47" s="96"/>
      <c r="AC47" s="81"/>
    </row>
    <row r="48" spans="1:29" s="62" customFormat="1" ht="13.5" customHeight="1">
      <c r="A48" s="473"/>
      <c r="B48" s="89"/>
      <c r="C48" s="88"/>
      <c r="D48" s="96"/>
      <c r="E48" s="81"/>
      <c r="F48" s="164"/>
      <c r="G48" s="88"/>
      <c r="H48" s="96"/>
      <c r="I48" s="81"/>
      <c r="J48" s="94"/>
      <c r="K48" s="88"/>
      <c r="L48" s="87"/>
      <c r="M48" s="81"/>
      <c r="N48" s="164"/>
      <c r="O48" s="88"/>
      <c r="P48" s="96"/>
      <c r="Q48" s="81"/>
      <c r="R48" s="94"/>
      <c r="S48" s="88"/>
      <c r="T48" s="96"/>
      <c r="U48" s="81"/>
      <c r="V48" s="164"/>
      <c r="W48" s="88"/>
      <c r="X48" s="96"/>
      <c r="Y48" s="81"/>
      <c r="Z48" s="94"/>
      <c r="AA48" s="88"/>
      <c r="AB48" s="96"/>
      <c r="AC48" s="81"/>
    </row>
    <row r="49" spans="1:29" s="62" customFormat="1" ht="13.5" customHeight="1">
      <c r="A49" s="299">
        <f>SUM(D49,L49,T49,AB49)</f>
        <v>0</v>
      </c>
      <c r="B49" s="100" t="s">
        <v>66</v>
      </c>
      <c r="C49" s="88">
        <f>SUM(C37:C48)</f>
        <v>30</v>
      </c>
      <c r="D49" s="87">
        <f>SUM(D37)</f>
        <v>0</v>
      </c>
      <c r="E49" s="81"/>
      <c r="F49" s="164"/>
      <c r="G49" s="88"/>
      <c r="H49" s="96"/>
      <c r="I49" s="81"/>
      <c r="J49" s="100" t="s">
        <v>66</v>
      </c>
      <c r="K49" s="88">
        <f>SUM(K38:K48)</f>
        <v>0</v>
      </c>
      <c r="L49" s="87">
        <f>SUM(L38:L48)</f>
        <v>0</v>
      </c>
      <c r="M49" s="81"/>
      <c r="N49" s="164"/>
      <c r="O49" s="88"/>
      <c r="P49" s="96"/>
      <c r="Q49" s="81"/>
      <c r="R49" s="100" t="s">
        <v>66</v>
      </c>
      <c r="S49" s="88">
        <f>SUM(O37:O42,S37:S39)</f>
        <v>4080</v>
      </c>
      <c r="T49" s="87">
        <f>SUM(P37:P42,T37:T39)</f>
        <v>0</v>
      </c>
      <c r="U49" s="81"/>
      <c r="V49" s="164"/>
      <c r="W49" s="88"/>
      <c r="X49" s="96"/>
      <c r="Y49" s="81"/>
      <c r="Z49" s="100" t="s">
        <v>66</v>
      </c>
      <c r="AA49" s="88">
        <f>SUM(W37:W45)+SUM(AA37:AA48)</f>
        <v>1150</v>
      </c>
      <c r="AB49" s="87">
        <f>SUM(X37:X44)</f>
        <v>0</v>
      </c>
      <c r="AC49" s="81"/>
    </row>
    <row r="50" spans="1:29" s="62" customFormat="1">
      <c r="A50" s="305">
        <f>C49+K49+S49+AA49</f>
        <v>5260</v>
      </c>
      <c r="B50" s="210"/>
      <c r="C50" s="77"/>
      <c r="D50" s="77"/>
      <c r="E50" s="77"/>
      <c r="F50" s="77"/>
      <c r="G50" s="77"/>
      <c r="H50" s="77"/>
      <c r="I50" s="77"/>
      <c r="J50" s="77"/>
      <c r="K50" s="77"/>
      <c r="L50" s="77"/>
      <c r="M50" s="77"/>
      <c r="N50" s="77"/>
      <c r="O50" s="77"/>
      <c r="P50" s="77"/>
      <c r="Q50" s="77"/>
      <c r="R50" s="77"/>
      <c r="S50" s="77"/>
      <c r="T50" s="77"/>
      <c r="U50" s="77"/>
      <c r="V50" s="77"/>
      <c r="W50" s="76"/>
      <c r="X50" s="76"/>
      <c r="Y50" s="76"/>
      <c r="Z50" s="76"/>
      <c r="AA50" s="425"/>
      <c r="AB50" s="426"/>
      <c r="AC50" s="115"/>
    </row>
    <row r="51" spans="1:29" s="62" customFormat="1">
      <c r="A51" s="317" t="s">
        <v>31</v>
      </c>
      <c r="B51" s="71"/>
      <c r="N51" s="188">
        <v>-4</v>
      </c>
      <c r="W51" s="411" t="str">
        <f>表紙!P10</f>
        <v>令和　8年 　6月</v>
      </c>
      <c r="X51" s="411"/>
      <c r="Y51" s="411"/>
      <c r="Z51" s="415" t="s">
        <v>65</v>
      </c>
      <c r="AA51" s="415"/>
      <c r="AB51" s="415"/>
    </row>
    <row r="52" spans="1:29" s="62" customFormat="1">
      <c r="B52" s="66"/>
      <c r="C52" s="64"/>
      <c r="G52" s="71"/>
      <c r="S52"/>
    </row>
    <row r="53" spans="1:29" s="62" customFormat="1" ht="14.25">
      <c r="C53" s="185"/>
      <c r="D53" s="185"/>
      <c r="E53" s="185"/>
      <c r="F53" s="185"/>
      <c r="H53" s="185"/>
      <c r="I53" s="185"/>
      <c r="J53" s="185"/>
      <c r="N53" s="185"/>
      <c r="O53" s="185"/>
      <c r="P53" s="185"/>
      <c r="Q53" s="185"/>
      <c r="R53" s="185"/>
      <c r="S53" s="185"/>
      <c r="T53" s="185"/>
      <c r="U53" s="185"/>
      <c r="V53" s="185"/>
      <c r="X53" s="185"/>
      <c r="Y53" s="185"/>
    </row>
    <row r="54" spans="1:29" s="62" customFormat="1"/>
  </sheetData>
  <sheetProtection algorithmName="SHA-512" hashValue="OoqTxl3ZxqRdSNPxnrN6gjZ+BDvz6YJ42fhJ2FZFcIwejHhoQAlhrE/+aSAapGWP0faeolMZpxUuv+dYjvkwXQ==" saltValue="l6kUlivBEcgK5PtpxLKi6g==" spinCount="100000" sheet="1" formatCells="0"/>
  <mergeCells count="32">
    <mergeCell ref="W51:Y51"/>
    <mergeCell ref="Z51:AB51"/>
    <mergeCell ref="L3:Q3"/>
    <mergeCell ref="J3:K3"/>
    <mergeCell ref="Y1:AC1"/>
    <mergeCell ref="J5:M5"/>
    <mergeCell ref="N5:U5"/>
    <mergeCell ref="V5:AC5"/>
    <mergeCell ref="Y2:AC2"/>
    <mergeCell ref="W1:X1"/>
    <mergeCell ref="AA50:AB50"/>
    <mergeCell ref="R3:S3"/>
    <mergeCell ref="T3:AC3"/>
    <mergeCell ref="AA21:AB21"/>
    <mergeCell ref="R17:R18"/>
    <mergeCell ref="R32:S32"/>
    <mergeCell ref="B2:C2"/>
    <mergeCell ref="J2:K2"/>
    <mergeCell ref="R2:S2"/>
    <mergeCell ref="T2:V2"/>
    <mergeCell ref="W2:X2"/>
    <mergeCell ref="D2:I2"/>
    <mergeCell ref="L2:Q2"/>
    <mergeCell ref="A22:A34"/>
    <mergeCell ref="AA36:AB36"/>
    <mergeCell ref="A37:A48"/>
    <mergeCell ref="D3:I3"/>
    <mergeCell ref="B3:C3"/>
    <mergeCell ref="J34:M34"/>
    <mergeCell ref="B5:E5"/>
    <mergeCell ref="F5:I5"/>
    <mergeCell ref="A7:A19"/>
  </mergeCells>
  <phoneticPr fontId="2"/>
  <conditionalFormatting sqref="D7:D9">
    <cfRule type="cellIs" dxfId="68" priority="35" stopIfTrue="1" operator="greaterThan">
      <formula>$C7</formula>
    </cfRule>
  </conditionalFormatting>
  <conditionalFormatting sqref="D20">
    <cfRule type="cellIs" dxfId="67" priority="34" stopIfTrue="1" operator="greaterThan">
      <formula>$C$20</formula>
    </cfRule>
  </conditionalFormatting>
  <conditionalFormatting sqref="D22:D24">
    <cfRule type="cellIs" dxfId="66" priority="33" stopIfTrue="1" operator="greaterThan">
      <formula>$C22</formula>
    </cfRule>
  </conditionalFormatting>
  <conditionalFormatting sqref="D35">
    <cfRule type="cellIs" dxfId="65" priority="32" stopIfTrue="1" operator="greaterThan">
      <formula>$C$35</formula>
    </cfRule>
  </conditionalFormatting>
  <conditionalFormatting sqref="D37">
    <cfRule type="cellIs" dxfId="64" priority="31" stopIfTrue="1" operator="greaterThan">
      <formula>$C$37</formula>
    </cfRule>
  </conditionalFormatting>
  <conditionalFormatting sqref="D49">
    <cfRule type="cellIs" dxfId="63" priority="30" stopIfTrue="1" operator="greaterThan">
      <formula>$C$49</formula>
    </cfRule>
  </conditionalFormatting>
  <conditionalFormatting sqref="H7">
    <cfRule type="cellIs" priority="29" stopIfTrue="1" operator="greaterThan">
      <formula>$G$7</formula>
    </cfRule>
    <cfRule type="cellIs" dxfId="62" priority="27" stopIfTrue="1" operator="greaterThan">
      <formula>$G$7</formula>
    </cfRule>
  </conditionalFormatting>
  <conditionalFormatting sqref="H20">
    <cfRule type="cellIs" dxfId="61" priority="28" stopIfTrue="1" operator="greaterThan">
      <formula>$G$20</formula>
    </cfRule>
  </conditionalFormatting>
  <conditionalFormatting sqref="H22">
    <cfRule type="cellIs" dxfId="60" priority="26" stopIfTrue="1" operator="greaterThan">
      <formula>$G$22</formula>
    </cfRule>
  </conditionalFormatting>
  <conditionalFormatting sqref="H35">
    <cfRule type="cellIs" dxfId="59" priority="25" stopIfTrue="1" operator="greaterThan">
      <formula>$G$35</formula>
    </cfRule>
  </conditionalFormatting>
  <conditionalFormatting sqref="L8:L13 L15">
    <cfRule type="cellIs" dxfId="58" priority="24" stopIfTrue="1" operator="greaterThan">
      <formula>$K8</formula>
    </cfRule>
  </conditionalFormatting>
  <conditionalFormatting sqref="L20">
    <cfRule type="cellIs" dxfId="57" priority="23" stopIfTrue="1" operator="greaterThan">
      <formula>$K$20</formula>
    </cfRule>
  </conditionalFormatting>
  <conditionalFormatting sqref="L23:L33">
    <cfRule type="cellIs" dxfId="56" priority="1" stopIfTrue="1" operator="greaterThan">
      <formula>$K23</formula>
    </cfRule>
  </conditionalFormatting>
  <conditionalFormatting sqref="L35">
    <cfRule type="cellIs" dxfId="55" priority="22" stopIfTrue="1" operator="greaterThan">
      <formula>$K$35</formula>
    </cfRule>
  </conditionalFormatting>
  <conditionalFormatting sqref="L38:L43">
    <cfRule type="cellIs" dxfId="54" priority="21" stopIfTrue="1" operator="greaterThan">
      <formula>$K38</formula>
    </cfRule>
  </conditionalFormatting>
  <conditionalFormatting sqref="L49">
    <cfRule type="cellIs" dxfId="53" priority="20" stopIfTrue="1" operator="greaterThan">
      <formula>$K$49</formula>
    </cfRule>
  </conditionalFormatting>
  <conditionalFormatting sqref="P7:P18">
    <cfRule type="cellIs" dxfId="52" priority="19" stopIfTrue="1" operator="greaterThan">
      <formula>$O7</formula>
    </cfRule>
  </conditionalFormatting>
  <conditionalFormatting sqref="P22:P34">
    <cfRule type="cellIs" dxfId="51" priority="18" stopIfTrue="1" operator="greaterThan">
      <formula>$O22</formula>
    </cfRule>
  </conditionalFormatting>
  <conditionalFormatting sqref="P37:P42">
    <cfRule type="cellIs" dxfId="50" priority="17" stopIfTrue="1" operator="greaterThan">
      <formula>$O37</formula>
    </cfRule>
  </conditionalFormatting>
  <conditionalFormatting sqref="T7:T8 T10:T12">
    <cfRule type="cellIs" dxfId="49" priority="16" stopIfTrue="1" operator="greaterThan">
      <formula>$S7</formula>
    </cfRule>
  </conditionalFormatting>
  <conditionalFormatting sqref="T20">
    <cfRule type="cellIs" dxfId="48" priority="15" stopIfTrue="1" operator="greaterThan">
      <formula>$S$20</formula>
    </cfRule>
  </conditionalFormatting>
  <conditionalFormatting sqref="T22:T30">
    <cfRule type="cellIs" dxfId="47" priority="14" stopIfTrue="1" operator="greaterThan">
      <formula>$S22</formula>
    </cfRule>
  </conditionalFormatting>
  <conditionalFormatting sqref="T35">
    <cfRule type="cellIs" dxfId="46" priority="13" stopIfTrue="1" operator="greaterThan">
      <formula>$S$35</formula>
    </cfRule>
  </conditionalFormatting>
  <conditionalFormatting sqref="T37:T39">
    <cfRule type="cellIs" dxfId="45" priority="12" stopIfTrue="1" operator="greaterThan">
      <formula>$S37</formula>
    </cfRule>
  </conditionalFormatting>
  <conditionalFormatting sqref="T49">
    <cfRule type="cellIs" dxfId="44" priority="11" stopIfTrue="1" operator="greaterThan">
      <formula>$S$49</formula>
    </cfRule>
  </conditionalFormatting>
  <conditionalFormatting sqref="X7:X16">
    <cfRule type="cellIs" dxfId="43" priority="10" stopIfTrue="1" operator="greaterThan">
      <formula>$W7</formula>
    </cfRule>
  </conditionalFormatting>
  <conditionalFormatting sqref="X22:X29">
    <cfRule type="cellIs" dxfId="42" priority="3" stopIfTrue="1" operator="greaterThan">
      <formula>$W22</formula>
    </cfRule>
  </conditionalFormatting>
  <conditionalFormatting sqref="X37:X43">
    <cfRule type="cellIs" dxfId="41" priority="6" stopIfTrue="1" operator="greaterThan">
      <formula>$W37</formula>
    </cfRule>
  </conditionalFormatting>
  <conditionalFormatting sqref="AB7:AB11">
    <cfRule type="cellIs" dxfId="40" priority="9" stopIfTrue="1" operator="greaterThan">
      <formula>$AA7</formula>
    </cfRule>
  </conditionalFormatting>
  <conditionalFormatting sqref="AB20">
    <cfRule type="cellIs" dxfId="39" priority="8" stopIfTrue="1" operator="greaterThan">
      <formula>$AA$20</formula>
    </cfRule>
  </conditionalFormatting>
  <conditionalFormatting sqref="AB35">
    <cfRule type="cellIs" dxfId="38" priority="7" stopIfTrue="1" operator="greaterThan">
      <formula>$AA$35</formula>
    </cfRule>
  </conditionalFormatting>
  <conditionalFormatting sqref="AB49">
    <cfRule type="cellIs" dxfId="37" priority="5" stopIfTrue="1" operator="greaterThan">
      <formula>$AA$49</formula>
    </cfRule>
  </conditionalFormatting>
  <printOptions horizontalCentered="1" verticalCentered="1"/>
  <pageMargins left="0.23622047244094488" right="0.23622047244094488" top="0.3543307086614173" bottom="0.3543307086614173" header="0.11811023622047244" footer="0.11811023622047244"/>
  <pageSetup paperSize="9" scale="73"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5737-0BAF-4D3E-B96C-6AF7E1A6D350}">
  <sheetPr>
    <pageSetUpPr fitToPage="1"/>
  </sheetPr>
  <dimension ref="A1:AE55"/>
  <sheetViews>
    <sheetView showZeros="0" topLeftCell="A2" zoomScale="80" zoomScaleNormal="80" workbookViewId="0">
      <selection activeCell="P46" sqref="P46"/>
    </sheetView>
  </sheetViews>
  <sheetFormatPr defaultColWidth="9" defaultRowHeight="13.5"/>
  <cols>
    <col min="1" max="1" width="6.625" style="57" customWidth="1"/>
    <col min="2" max="2" width="10.125" style="57" customWidth="1"/>
    <col min="3" max="4" width="7.625" style="57" customWidth="1"/>
    <col min="5" max="5" width="1.875" style="57" customWidth="1"/>
    <col min="6" max="6" width="10.125" style="57" customWidth="1"/>
    <col min="7" max="8" width="7.625" style="57" customWidth="1"/>
    <col min="9" max="9" width="1.875" style="57" customWidth="1"/>
    <col min="10" max="10" width="10.125" style="57" customWidth="1"/>
    <col min="11" max="12" width="7.625" style="57" customWidth="1"/>
    <col min="13" max="13" width="1.875" style="57" customWidth="1"/>
    <col min="14" max="14" width="10.125" style="57" customWidth="1"/>
    <col min="15" max="16" width="7.625" style="57" customWidth="1"/>
    <col min="17" max="17" width="1.875" style="57" customWidth="1"/>
    <col min="18" max="18" width="10.125" style="57" customWidth="1"/>
    <col min="19" max="20" width="7.625" style="57" customWidth="1"/>
    <col min="21" max="21" width="1.875" style="57" customWidth="1"/>
    <col min="22" max="22" width="10.125" style="57" customWidth="1"/>
    <col min="23" max="24" width="7.625" style="57" customWidth="1"/>
    <col min="25" max="25" width="1.875" style="57" customWidth="1"/>
    <col min="26" max="26" width="10.125" style="57" customWidth="1"/>
    <col min="27" max="28" width="7.625" style="57" customWidth="1"/>
    <col min="29" max="29" width="1.875" style="57" customWidth="1"/>
    <col min="30" max="16384" width="9" style="57"/>
  </cols>
  <sheetData>
    <row r="1" spans="1:30" s="62" customFormat="1" ht="28.5" customHeight="1">
      <c r="B1" s="268" t="s">
        <v>215</v>
      </c>
      <c r="D1" s="175" t="s">
        <v>214</v>
      </c>
      <c r="E1" s="175"/>
      <c r="J1" s="175" t="s">
        <v>349</v>
      </c>
      <c r="R1" s="173"/>
      <c r="T1" s="173"/>
      <c r="U1" s="173"/>
      <c r="W1" s="475" t="s">
        <v>124</v>
      </c>
      <c r="X1" s="475"/>
      <c r="Y1" s="412">
        <f>石川県部数集計表!O22</f>
        <v>0</v>
      </c>
      <c r="Z1" s="412"/>
      <c r="AA1" s="412"/>
      <c r="AB1" s="412"/>
      <c r="AC1" s="412"/>
    </row>
    <row r="2" spans="1:30" s="62" customFormat="1" ht="27.75" customHeight="1">
      <c r="B2" s="419" t="s">
        <v>348</v>
      </c>
      <c r="C2" s="413"/>
      <c r="D2" s="447">
        <f>石川県部数集計表!C2</f>
        <v>0</v>
      </c>
      <c r="E2" s="484"/>
      <c r="F2" s="484"/>
      <c r="G2" s="484"/>
      <c r="H2" s="484"/>
      <c r="I2" s="448"/>
      <c r="J2" s="419" t="s">
        <v>347</v>
      </c>
      <c r="K2" s="413"/>
      <c r="L2" s="416">
        <f>石川県部数集計表!I2</f>
        <v>0</v>
      </c>
      <c r="M2" s="417"/>
      <c r="N2" s="417"/>
      <c r="O2" s="417"/>
      <c r="P2" s="417"/>
      <c r="Q2" s="418"/>
      <c r="R2" s="419" t="s">
        <v>346</v>
      </c>
      <c r="S2" s="413"/>
      <c r="T2" s="414">
        <f>石川県部数集計表!N2</f>
        <v>0</v>
      </c>
      <c r="U2" s="414"/>
      <c r="V2" s="414"/>
      <c r="W2" s="414" t="s">
        <v>122</v>
      </c>
      <c r="X2" s="414"/>
      <c r="Y2" s="412">
        <f>SUM(A20,A35,A49)</f>
        <v>0</v>
      </c>
      <c r="Z2" s="412"/>
      <c r="AA2" s="412"/>
      <c r="AB2" s="412"/>
      <c r="AC2" s="412"/>
    </row>
    <row r="3" spans="1:30" s="62" customFormat="1" ht="27.75" customHeight="1">
      <c r="B3" s="447" t="s">
        <v>345</v>
      </c>
      <c r="C3" s="448"/>
      <c r="D3" s="447">
        <f>石川県部数集計表!C3</f>
        <v>0</v>
      </c>
      <c r="E3" s="484"/>
      <c r="F3" s="484"/>
      <c r="G3" s="484"/>
      <c r="H3" s="484"/>
      <c r="I3" s="448"/>
      <c r="J3" s="419" t="s">
        <v>344</v>
      </c>
      <c r="K3" s="413"/>
      <c r="L3" s="442">
        <f>石川県部数集計表!I3</f>
        <v>0</v>
      </c>
      <c r="M3" s="443"/>
      <c r="N3" s="443"/>
      <c r="O3" s="443"/>
      <c r="P3" s="443"/>
      <c r="Q3" s="444"/>
      <c r="R3" s="419" t="s">
        <v>343</v>
      </c>
      <c r="S3" s="413"/>
      <c r="T3" s="474"/>
      <c r="U3" s="474"/>
      <c r="V3" s="474"/>
      <c r="W3" s="474"/>
      <c r="X3" s="474"/>
      <c r="Y3" s="474"/>
      <c r="Z3" s="474"/>
      <c r="AA3" s="474"/>
      <c r="AB3" s="474"/>
      <c r="AC3" s="474"/>
    </row>
    <row r="4" spans="1:30" s="62" customFormat="1" ht="6.75" customHeight="1"/>
    <row r="5" spans="1:30" s="62" customFormat="1" ht="25.5" customHeight="1">
      <c r="A5" s="88"/>
      <c r="B5" s="422" t="s">
        <v>392</v>
      </c>
      <c r="C5" s="423"/>
      <c r="D5" s="423"/>
      <c r="E5" s="424"/>
      <c r="F5" s="422" t="s">
        <v>393</v>
      </c>
      <c r="G5" s="423"/>
      <c r="H5" s="423"/>
      <c r="I5" s="424"/>
      <c r="J5" s="422" t="s">
        <v>394</v>
      </c>
      <c r="K5" s="423"/>
      <c r="L5" s="423"/>
      <c r="M5" s="424"/>
      <c r="N5" s="422" t="s">
        <v>396</v>
      </c>
      <c r="O5" s="423"/>
      <c r="P5" s="423"/>
      <c r="Q5" s="423"/>
      <c r="R5" s="423"/>
      <c r="S5" s="423"/>
      <c r="T5" s="423"/>
      <c r="U5" s="424"/>
      <c r="V5" s="446" t="s">
        <v>397</v>
      </c>
      <c r="W5" s="446"/>
      <c r="X5" s="446"/>
      <c r="Y5" s="446"/>
      <c r="Z5" s="446"/>
      <c r="AA5" s="446"/>
      <c r="AB5" s="446"/>
      <c r="AC5" s="446"/>
    </row>
    <row r="6" spans="1:30" s="62" customFormat="1" ht="13.5" customHeight="1">
      <c r="A6" s="292"/>
      <c r="B6" s="315" t="s">
        <v>341</v>
      </c>
      <c r="C6" s="103" t="s">
        <v>258</v>
      </c>
      <c r="D6" s="319" t="s">
        <v>88</v>
      </c>
      <c r="E6" s="320" t="s">
        <v>87</v>
      </c>
      <c r="F6" s="103" t="s">
        <v>341</v>
      </c>
      <c r="G6" s="103" t="s">
        <v>342</v>
      </c>
      <c r="H6" s="319" t="s">
        <v>88</v>
      </c>
      <c r="I6" s="320" t="s">
        <v>87</v>
      </c>
      <c r="J6" s="103" t="s">
        <v>341</v>
      </c>
      <c r="K6" s="103" t="s">
        <v>258</v>
      </c>
      <c r="L6" s="319" t="s">
        <v>88</v>
      </c>
      <c r="M6" s="320" t="s">
        <v>87</v>
      </c>
      <c r="N6" s="103" t="s">
        <v>341</v>
      </c>
      <c r="O6" s="103" t="s">
        <v>258</v>
      </c>
      <c r="P6" s="319" t="s">
        <v>88</v>
      </c>
      <c r="Q6" s="320" t="s">
        <v>87</v>
      </c>
      <c r="R6" s="103" t="s">
        <v>341</v>
      </c>
      <c r="S6" s="103" t="s">
        <v>258</v>
      </c>
      <c r="T6" s="319" t="s">
        <v>88</v>
      </c>
      <c r="U6" s="320" t="s">
        <v>87</v>
      </c>
      <c r="V6" s="316" t="s">
        <v>341</v>
      </c>
      <c r="W6" s="103" t="s">
        <v>258</v>
      </c>
      <c r="X6" s="321" t="s">
        <v>88</v>
      </c>
      <c r="Y6" s="320" t="s">
        <v>87</v>
      </c>
      <c r="Z6" s="316" t="s">
        <v>341</v>
      </c>
      <c r="AA6" s="103" t="s">
        <v>258</v>
      </c>
      <c r="AB6" s="319" t="s">
        <v>88</v>
      </c>
      <c r="AC6" s="320" t="s">
        <v>87</v>
      </c>
    </row>
    <row r="7" spans="1:30" s="62" customFormat="1" ht="13.5" customHeight="1">
      <c r="A7" s="473" t="s">
        <v>340</v>
      </c>
      <c r="B7" s="200" t="s">
        <v>339</v>
      </c>
      <c r="C7" s="103" t="s">
        <v>71</v>
      </c>
      <c r="D7" s="297"/>
      <c r="E7" s="298"/>
      <c r="F7" s="200" t="s">
        <v>336</v>
      </c>
      <c r="G7" s="198" t="s">
        <v>71</v>
      </c>
      <c r="H7" s="99"/>
      <c r="I7" s="98"/>
      <c r="J7" s="248"/>
      <c r="K7" s="88"/>
      <c r="L7" s="96"/>
      <c r="M7" s="81"/>
      <c r="N7" s="200" t="s">
        <v>338</v>
      </c>
      <c r="O7" s="88">
        <v>710</v>
      </c>
      <c r="P7" s="99"/>
      <c r="Q7" s="98"/>
      <c r="R7" s="200" t="s">
        <v>527</v>
      </c>
      <c r="S7" s="88">
        <v>500</v>
      </c>
      <c r="T7" s="99"/>
      <c r="U7" s="98"/>
      <c r="V7" s="200" t="s">
        <v>559</v>
      </c>
      <c r="W7" s="88">
        <v>570</v>
      </c>
      <c r="X7" s="99"/>
      <c r="Y7" s="98"/>
      <c r="Z7" s="200" t="s">
        <v>337</v>
      </c>
      <c r="AA7" s="88">
        <v>100</v>
      </c>
      <c r="AB7" s="99"/>
      <c r="AC7" s="98"/>
      <c r="AD7" s="62" t="s">
        <v>68</v>
      </c>
    </row>
    <row r="8" spans="1:30" s="62" customFormat="1" ht="13.5" customHeight="1">
      <c r="A8" s="473"/>
      <c r="B8" s="200" t="s">
        <v>336</v>
      </c>
      <c r="C8" s="88">
        <v>180</v>
      </c>
      <c r="D8" s="99"/>
      <c r="E8" s="98"/>
      <c r="F8" s="94" t="s">
        <v>69</v>
      </c>
      <c r="G8" s="88"/>
      <c r="H8" s="87"/>
      <c r="I8" s="81"/>
      <c r="J8" s="94"/>
      <c r="K8" s="88">
        <v>0</v>
      </c>
      <c r="L8" s="99"/>
      <c r="M8" s="98"/>
      <c r="N8" s="200" t="s">
        <v>523</v>
      </c>
      <c r="O8" s="88">
        <v>1000</v>
      </c>
      <c r="P8" s="99"/>
      <c r="Q8" s="98"/>
      <c r="R8" s="200" t="s">
        <v>534</v>
      </c>
      <c r="S8" s="88">
        <v>230</v>
      </c>
      <c r="T8" s="99"/>
      <c r="U8" s="98"/>
      <c r="V8" s="200" t="s">
        <v>335</v>
      </c>
      <c r="W8" s="198" t="s">
        <v>71</v>
      </c>
      <c r="X8" s="91"/>
      <c r="Y8" s="98"/>
      <c r="Z8" s="200" t="s">
        <v>334</v>
      </c>
      <c r="AA8" s="88">
        <v>100</v>
      </c>
      <c r="AB8" s="99"/>
      <c r="AC8" s="98"/>
      <c r="AD8" s="62" t="s">
        <v>68</v>
      </c>
    </row>
    <row r="9" spans="1:30" s="62" customFormat="1" ht="13.5" customHeight="1">
      <c r="A9" s="473"/>
      <c r="B9" s="200" t="s">
        <v>333</v>
      </c>
      <c r="C9" s="88">
        <v>10</v>
      </c>
      <c r="D9" s="99"/>
      <c r="E9" s="98"/>
      <c r="F9" s="355" t="s">
        <v>557</v>
      </c>
      <c r="G9" s="228"/>
      <c r="H9" s="290"/>
      <c r="I9" s="190"/>
      <c r="J9" s="105"/>
      <c r="K9" s="88"/>
      <c r="L9" s="99"/>
      <c r="M9" s="98"/>
      <c r="N9" s="200" t="s">
        <v>332</v>
      </c>
      <c r="O9" s="198" t="s">
        <v>71</v>
      </c>
      <c r="P9" s="91"/>
      <c r="Q9" s="98"/>
      <c r="R9" s="200" t="s">
        <v>331</v>
      </c>
      <c r="S9" s="88">
        <v>60</v>
      </c>
      <c r="T9" s="99"/>
      <c r="U9" s="98"/>
      <c r="V9" s="200" t="s">
        <v>330</v>
      </c>
      <c r="W9" s="88">
        <v>30</v>
      </c>
      <c r="X9" s="99"/>
      <c r="Y9" s="98"/>
      <c r="Z9" s="200" t="s">
        <v>329</v>
      </c>
      <c r="AA9" s="88">
        <v>10</v>
      </c>
      <c r="AB9" s="99"/>
      <c r="AC9" s="98"/>
      <c r="AD9" s="62" t="s">
        <v>68</v>
      </c>
    </row>
    <row r="10" spans="1:30" s="62" customFormat="1" ht="13.5" customHeight="1">
      <c r="A10" s="473"/>
      <c r="B10" s="291"/>
      <c r="C10" s="127"/>
      <c r="D10" s="260"/>
      <c r="E10" s="135"/>
      <c r="F10" s="329" t="s">
        <v>558</v>
      </c>
      <c r="G10" s="228"/>
      <c r="H10" s="290"/>
      <c r="I10" s="190"/>
      <c r="J10" s="97"/>
      <c r="K10" s="88"/>
      <c r="L10" s="99"/>
      <c r="M10" s="98"/>
      <c r="N10" s="200" t="s">
        <v>618</v>
      </c>
      <c r="O10" s="88">
        <v>280</v>
      </c>
      <c r="P10" s="99"/>
      <c r="Q10" s="98"/>
      <c r="R10" s="200" t="s">
        <v>329</v>
      </c>
      <c r="S10" s="88">
        <v>100</v>
      </c>
      <c r="T10" s="99"/>
      <c r="U10" s="98"/>
      <c r="V10" s="200" t="s">
        <v>328</v>
      </c>
      <c r="W10" s="88">
        <v>40</v>
      </c>
      <c r="X10" s="99"/>
      <c r="Y10" s="98"/>
      <c r="Z10" s="200" t="s">
        <v>327</v>
      </c>
      <c r="AA10" s="88">
        <v>40</v>
      </c>
      <c r="AB10" s="99"/>
      <c r="AC10" s="98"/>
      <c r="AD10" s="62" t="s">
        <v>68</v>
      </c>
    </row>
    <row r="11" spans="1:30" s="62" customFormat="1" ht="13.5" customHeight="1">
      <c r="A11" s="473"/>
      <c r="B11" s="289"/>
      <c r="C11" s="88"/>
      <c r="D11" s="96"/>
      <c r="E11" s="81"/>
      <c r="F11" s="228"/>
      <c r="G11" s="228"/>
      <c r="H11" s="290"/>
      <c r="I11" s="190"/>
      <c r="J11" s="94"/>
      <c r="K11" s="88">
        <v>0</v>
      </c>
      <c r="L11" s="99"/>
      <c r="M11" s="98"/>
      <c r="N11" s="200" t="s">
        <v>524</v>
      </c>
      <c r="O11" s="88">
        <v>270</v>
      </c>
      <c r="P11" s="99"/>
      <c r="Q11" s="98"/>
      <c r="R11" s="200" t="s">
        <v>326</v>
      </c>
      <c r="S11" s="88">
        <v>210</v>
      </c>
      <c r="T11" s="99"/>
      <c r="U11" s="98"/>
      <c r="V11" s="200" t="s">
        <v>323</v>
      </c>
      <c r="W11" s="88"/>
      <c r="X11" s="99"/>
      <c r="Y11" s="98"/>
      <c r="Z11" s="200" t="s">
        <v>325</v>
      </c>
      <c r="AA11" s="88">
        <v>20</v>
      </c>
      <c r="AB11" s="99"/>
      <c r="AC11" s="98"/>
      <c r="AD11" s="62" t="s">
        <v>68</v>
      </c>
    </row>
    <row r="12" spans="1:30" s="62" customFormat="1" ht="13.5" customHeight="1">
      <c r="A12" s="473"/>
      <c r="B12" s="289"/>
      <c r="C12" s="88"/>
      <c r="D12" s="96"/>
      <c r="E12" s="81"/>
      <c r="F12" s="94" t="s">
        <v>66</v>
      </c>
      <c r="G12" s="88">
        <f>SUM(G7:G11)</f>
        <v>0</v>
      </c>
      <c r="H12" s="87">
        <f>SUM(H7:H11)</f>
        <v>0</v>
      </c>
      <c r="I12" s="81"/>
      <c r="J12" s="94"/>
      <c r="K12" s="88">
        <v>0</v>
      </c>
      <c r="L12" s="99"/>
      <c r="M12" s="98"/>
      <c r="N12" s="200" t="s">
        <v>551</v>
      </c>
      <c r="O12" s="88">
        <v>150</v>
      </c>
      <c r="P12" s="99"/>
      <c r="Q12" s="98"/>
      <c r="R12" s="200" t="s">
        <v>321</v>
      </c>
      <c r="S12" s="88">
        <v>60</v>
      </c>
      <c r="T12" s="99"/>
      <c r="U12" s="98"/>
      <c r="V12" s="200" t="s">
        <v>324</v>
      </c>
      <c r="W12" s="88">
        <v>110</v>
      </c>
      <c r="X12" s="99"/>
      <c r="Y12" s="98"/>
      <c r="Z12" s="196" t="s">
        <v>69</v>
      </c>
      <c r="AA12" s="88"/>
      <c r="AB12" s="87"/>
      <c r="AC12" s="81"/>
      <c r="AD12" s="62" t="s">
        <v>68</v>
      </c>
    </row>
    <row r="13" spans="1:30" s="62" customFormat="1" ht="13.5" customHeight="1">
      <c r="A13" s="473"/>
      <c r="B13" s="288"/>
      <c r="C13" s="88"/>
      <c r="D13" s="96"/>
      <c r="E13" s="81"/>
      <c r="F13" s="228"/>
      <c r="G13" s="228"/>
      <c r="H13" s="286"/>
      <c r="I13" s="190"/>
      <c r="J13" s="94"/>
      <c r="K13" s="88"/>
      <c r="L13" s="87"/>
      <c r="M13" s="81"/>
      <c r="N13" s="200" t="s">
        <v>525</v>
      </c>
      <c r="O13" s="88">
        <v>80</v>
      </c>
      <c r="P13" s="99"/>
      <c r="Q13" s="98"/>
      <c r="R13" s="200" t="s">
        <v>318</v>
      </c>
      <c r="S13" s="88">
        <v>80</v>
      </c>
      <c r="T13" s="99"/>
      <c r="U13" s="98"/>
      <c r="V13" s="200" t="s">
        <v>320</v>
      </c>
      <c r="W13" s="88">
        <v>30</v>
      </c>
      <c r="X13" s="99"/>
      <c r="Y13" s="98"/>
      <c r="Z13" s="94" t="s">
        <v>69</v>
      </c>
      <c r="AA13" s="88"/>
      <c r="AB13" s="87"/>
      <c r="AC13" s="81"/>
      <c r="AD13" s="62" t="s">
        <v>68</v>
      </c>
    </row>
    <row r="14" spans="1:30" s="62" customFormat="1" ht="13.5" customHeight="1">
      <c r="A14" s="473"/>
      <c r="B14" s="89"/>
      <c r="C14" s="88"/>
      <c r="D14" s="96"/>
      <c r="E14" s="81"/>
      <c r="F14" s="430" t="s">
        <v>395</v>
      </c>
      <c r="G14" s="431"/>
      <c r="H14" s="431"/>
      <c r="I14" s="432"/>
      <c r="J14" s="94"/>
      <c r="K14" s="205"/>
      <c r="L14" s="87"/>
      <c r="M14" s="81"/>
      <c r="N14" s="200" t="s">
        <v>526</v>
      </c>
      <c r="O14" s="88">
        <v>280</v>
      </c>
      <c r="P14" s="99"/>
      <c r="Q14" s="98"/>
      <c r="R14" s="200" t="s">
        <v>322</v>
      </c>
      <c r="S14" s="198" t="s">
        <v>71</v>
      </c>
      <c r="T14" s="91"/>
      <c r="U14" s="98"/>
      <c r="V14" s="200" t="s">
        <v>321</v>
      </c>
      <c r="W14" s="88">
        <v>50</v>
      </c>
      <c r="X14" s="99"/>
      <c r="Y14" s="98"/>
      <c r="Z14" s="94" t="s">
        <v>69</v>
      </c>
      <c r="AA14" s="88"/>
      <c r="AB14" s="87"/>
      <c r="AC14" s="81"/>
      <c r="AD14" s="62" t="s">
        <v>68</v>
      </c>
    </row>
    <row r="15" spans="1:30" s="62" customFormat="1" ht="13.5" customHeight="1">
      <c r="A15" s="473"/>
      <c r="B15" s="89"/>
      <c r="C15" s="88"/>
      <c r="D15" s="96"/>
      <c r="E15" s="271"/>
      <c r="F15" s="433"/>
      <c r="G15" s="434"/>
      <c r="H15" s="434"/>
      <c r="I15" s="435"/>
      <c r="J15" s="94"/>
      <c r="K15" s="88"/>
      <c r="L15" s="87"/>
      <c r="M15" s="81"/>
      <c r="N15" s="94"/>
      <c r="O15" s="88"/>
      <c r="P15" s="96"/>
      <c r="Q15" s="81"/>
      <c r="R15" s="200" t="s">
        <v>320</v>
      </c>
      <c r="S15" s="198" t="s">
        <v>71</v>
      </c>
      <c r="T15" s="91"/>
      <c r="U15" s="98"/>
      <c r="V15" s="200" t="s">
        <v>319</v>
      </c>
      <c r="W15" s="198" t="s">
        <v>71</v>
      </c>
      <c r="X15" s="287"/>
      <c r="Y15" s="81"/>
      <c r="Z15" s="94" t="s">
        <v>69</v>
      </c>
      <c r="AA15" s="88"/>
      <c r="AB15" s="87"/>
      <c r="AC15" s="81"/>
      <c r="AD15" s="62" t="s">
        <v>68</v>
      </c>
    </row>
    <row r="16" spans="1:30" s="62" customFormat="1" ht="13.5" customHeight="1">
      <c r="A16" s="473"/>
      <c r="B16" s="89"/>
      <c r="C16" s="88"/>
      <c r="D16" s="96"/>
      <c r="E16" s="81"/>
      <c r="F16" s="248"/>
      <c r="G16" s="88"/>
      <c r="H16" s="87"/>
      <c r="I16" s="81"/>
      <c r="J16" s="94"/>
      <c r="K16" s="88"/>
      <c r="L16" s="96"/>
      <c r="M16" s="81"/>
      <c r="N16" s="463"/>
      <c r="O16" s="464"/>
      <c r="P16" s="96"/>
      <c r="Q16" s="81"/>
      <c r="R16" s="94"/>
      <c r="S16" s="88"/>
      <c r="T16" s="96"/>
      <c r="U16" s="81"/>
      <c r="V16" s="200" t="s">
        <v>318</v>
      </c>
      <c r="W16" s="88">
        <v>30</v>
      </c>
      <c r="X16" s="99"/>
      <c r="Y16" s="98"/>
      <c r="Z16" s="94" t="s">
        <v>69</v>
      </c>
      <c r="AA16" s="88"/>
      <c r="AB16" s="87"/>
      <c r="AC16" s="81"/>
      <c r="AD16" s="62" t="s">
        <v>68</v>
      </c>
    </row>
    <row r="17" spans="1:31" s="62" customFormat="1" ht="13.5" customHeight="1">
      <c r="A17" s="473"/>
      <c r="B17" s="89"/>
      <c r="C17" s="88"/>
      <c r="D17" s="96"/>
      <c r="E17" s="81"/>
      <c r="F17" s="94"/>
      <c r="G17" s="192">
        <v>0</v>
      </c>
      <c r="H17" s="206"/>
      <c r="I17" s="145"/>
      <c r="J17" s="94" t="s">
        <v>69</v>
      </c>
      <c r="K17" s="88"/>
      <c r="L17" s="96"/>
      <c r="M17" s="81"/>
      <c r="N17" s="97"/>
      <c r="O17" s="343"/>
      <c r="P17" s="96"/>
      <c r="Q17" s="81"/>
      <c r="R17" s="465"/>
      <c r="S17" s="466"/>
      <c r="T17" s="96"/>
      <c r="U17" s="81"/>
      <c r="V17" s="94"/>
      <c r="W17" s="88"/>
      <c r="X17" s="96"/>
      <c r="Y17" s="81"/>
      <c r="Z17" s="94"/>
      <c r="AA17" s="88"/>
      <c r="AB17" s="96"/>
      <c r="AC17" s="81"/>
      <c r="AD17" s="62" t="s">
        <v>68</v>
      </c>
    </row>
    <row r="18" spans="1:31" s="62" customFormat="1" ht="13.5" customHeight="1">
      <c r="A18" s="473"/>
      <c r="B18" s="89"/>
      <c r="C18" s="88"/>
      <c r="D18" s="96"/>
      <c r="E18" s="81"/>
      <c r="F18" s="105"/>
      <c r="G18" s="228"/>
      <c r="H18" s="286"/>
      <c r="I18" s="190"/>
      <c r="J18" s="94"/>
      <c r="K18" s="88"/>
      <c r="L18" s="96"/>
      <c r="M18" s="81"/>
      <c r="N18" s="94"/>
      <c r="O18" s="88"/>
      <c r="P18" s="96"/>
      <c r="Q18" s="81"/>
      <c r="R18" s="137"/>
      <c r="S18" s="269"/>
      <c r="T18" s="96"/>
      <c r="U18" s="81"/>
      <c r="V18" s="436"/>
      <c r="W18" s="437"/>
      <c r="X18" s="260"/>
      <c r="Y18" s="135"/>
      <c r="Z18" s="285"/>
      <c r="AA18" s="88"/>
      <c r="AB18" s="96"/>
      <c r="AC18" s="81"/>
      <c r="AD18" s="62" t="s">
        <v>68</v>
      </c>
    </row>
    <row r="19" spans="1:31" s="62" customFormat="1" ht="13.5" customHeight="1">
      <c r="A19" s="473"/>
      <c r="B19" s="89"/>
      <c r="C19" s="88"/>
      <c r="D19" s="96"/>
      <c r="E19" s="81"/>
      <c r="F19" s="97"/>
      <c r="G19" s="88"/>
      <c r="H19" s="96"/>
      <c r="I19" s="81"/>
      <c r="J19" s="94"/>
      <c r="K19" s="88"/>
      <c r="L19" s="96"/>
      <c r="M19" s="81"/>
      <c r="N19" s="94"/>
      <c r="O19" s="88"/>
      <c r="P19" s="96"/>
      <c r="Q19" s="81"/>
      <c r="R19" s="94"/>
      <c r="S19" s="88"/>
      <c r="T19" s="96"/>
      <c r="U19" s="81"/>
      <c r="V19" s="329"/>
      <c r="W19" s="205"/>
      <c r="X19" s="96"/>
      <c r="Y19" s="81"/>
      <c r="Z19" s="94"/>
      <c r="AA19" s="88"/>
      <c r="AB19" s="96"/>
      <c r="AC19" s="81"/>
      <c r="AD19" s="62" t="s">
        <v>68</v>
      </c>
    </row>
    <row r="20" spans="1:31" s="62" customFormat="1" ht="13.5" customHeight="1">
      <c r="A20" s="303">
        <f>SUM(D20,H20,H12,L20,T20,AB20)</f>
        <v>0</v>
      </c>
      <c r="B20" s="142" t="s">
        <v>66</v>
      </c>
      <c r="C20" s="88">
        <f>SUM(C2:C19)</f>
        <v>190</v>
      </c>
      <c r="D20" s="87">
        <f>SUM(D7:D9)</f>
        <v>0</v>
      </c>
      <c r="E20" s="81"/>
      <c r="F20" s="100" t="s">
        <v>66</v>
      </c>
      <c r="G20" s="88">
        <f>SUM(G16:G19)</f>
        <v>0</v>
      </c>
      <c r="H20" s="87">
        <f>SUM(H16:H19)</f>
        <v>0</v>
      </c>
      <c r="I20" s="81"/>
      <c r="J20" s="100" t="s">
        <v>66</v>
      </c>
      <c r="K20" s="88">
        <f>SUM(K8:K19)</f>
        <v>0</v>
      </c>
      <c r="L20" s="87">
        <f>SUM(L8:L19)</f>
        <v>0</v>
      </c>
      <c r="M20" s="81"/>
      <c r="N20" s="94"/>
      <c r="O20" s="88"/>
      <c r="P20" s="96"/>
      <c r="Q20" s="81"/>
      <c r="R20" s="100" t="s">
        <v>66</v>
      </c>
      <c r="S20" s="88">
        <f>SUM(O7:O14,S7:S15)</f>
        <v>4010</v>
      </c>
      <c r="T20" s="87">
        <f>SUM(P7:P14,T7:T15)</f>
        <v>0</v>
      </c>
      <c r="U20" s="81"/>
      <c r="V20" s="94"/>
      <c r="W20" s="88"/>
      <c r="X20" s="96"/>
      <c r="Y20" s="81"/>
      <c r="Z20" s="100" t="s">
        <v>66</v>
      </c>
      <c r="AA20" s="88">
        <f>SUM(W7:W17)+SUM(AA7:AA11)</f>
        <v>1130</v>
      </c>
      <c r="AB20" s="87">
        <f>SUM(X7:X14,X16,AB7:AB11)</f>
        <v>0</v>
      </c>
      <c r="AC20" s="81"/>
      <c r="AD20" s="62" t="s">
        <v>68</v>
      </c>
    </row>
    <row r="21" spans="1:31" s="62" customFormat="1" ht="13.5" customHeight="1">
      <c r="A21" s="304">
        <f>C20+G12+G20+K20+S20+AA20</f>
        <v>5330</v>
      </c>
      <c r="B21" s="189"/>
      <c r="J21" s="189"/>
      <c r="M21" s="257"/>
      <c r="N21" s="189"/>
      <c r="Q21" s="284"/>
      <c r="R21" s="189"/>
      <c r="U21" s="257"/>
      <c r="V21" s="189"/>
      <c r="X21" s="76"/>
      <c r="Y21" s="76"/>
      <c r="Z21" s="76"/>
      <c r="AA21" s="425"/>
      <c r="AB21" s="426"/>
      <c r="AC21" s="115"/>
      <c r="AD21" s="62" t="s">
        <v>68</v>
      </c>
    </row>
    <row r="22" spans="1:31" s="62" customFormat="1" ht="13.5" customHeight="1">
      <c r="A22" s="472" t="s">
        <v>37</v>
      </c>
      <c r="B22" s="200" t="s">
        <v>317</v>
      </c>
      <c r="C22" s="88">
        <v>20</v>
      </c>
      <c r="D22" s="99"/>
      <c r="E22" s="98"/>
      <c r="F22" s="94"/>
      <c r="G22" s="88"/>
      <c r="H22" s="99"/>
      <c r="I22" s="98"/>
      <c r="J22" s="248"/>
      <c r="K22" s="88"/>
      <c r="L22" s="96"/>
      <c r="M22" s="81"/>
      <c r="N22" s="200" t="s">
        <v>528</v>
      </c>
      <c r="O22" s="88">
        <v>1130</v>
      </c>
      <c r="P22" s="99"/>
      <c r="Q22" s="98"/>
      <c r="R22" s="200" t="s">
        <v>316</v>
      </c>
      <c r="S22" s="198" t="s">
        <v>71</v>
      </c>
      <c r="T22" s="91"/>
      <c r="U22" s="98"/>
      <c r="V22" s="200" t="s">
        <v>315</v>
      </c>
      <c r="W22" s="88">
        <v>620</v>
      </c>
      <c r="X22" s="99"/>
      <c r="Y22" s="98"/>
      <c r="Z22" s="200" t="s">
        <v>388</v>
      </c>
      <c r="AA22" s="88">
        <v>230</v>
      </c>
      <c r="AB22" s="99"/>
      <c r="AC22" s="98"/>
      <c r="AD22" s="62" t="s">
        <v>68</v>
      </c>
    </row>
    <row r="23" spans="1:31" s="62" customFormat="1" ht="13.5" customHeight="1">
      <c r="A23" s="473"/>
      <c r="B23" s="200" t="s">
        <v>315</v>
      </c>
      <c r="C23" s="88">
        <v>30</v>
      </c>
      <c r="D23" s="99"/>
      <c r="E23" s="98"/>
      <c r="F23" s="88" t="s">
        <v>69</v>
      </c>
      <c r="G23" s="88"/>
      <c r="H23" s="87"/>
      <c r="I23" s="81"/>
      <c r="J23" s="94"/>
      <c r="K23" s="88">
        <v>0</v>
      </c>
      <c r="L23" s="99"/>
      <c r="M23" s="98"/>
      <c r="N23" s="200" t="s">
        <v>314</v>
      </c>
      <c r="O23" s="198" t="s">
        <v>71</v>
      </c>
      <c r="P23" s="283"/>
      <c r="Q23" s="282"/>
      <c r="R23" s="200" t="s">
        <v>313</v>
      </c>
      <c r="S23" s="198" t="s">
        <v>71</v>
      </c>
      <c r="T23" s="91"/>
      <c r="U23" s="98"/>
      <c r="V23" s="200" t="s">
        <v>312</v>
      </c>
      <c r="W23" s="198" t="s">
        <v>410</v>
      </c>
      <c r="X23" s="87"/>
      <c r="Y23" s="254"/>
      <c r="Z23" s="200" t="s">
        <v>389</v>
      </c>
      <c r="AA23" s="88">
        <v>310</v>
      </c>
      <c r="AB23" s="99"/>
      <c r="AC23" s="98"/>
      <c r="AD23" s="62" t="s">
        <v>68</v>
      </c>
      <c r="AE23" s="74"/>
    </row>
    <row r="24" spans="1:31" s="62" customFormat="1" ht="13.5" customHeight="1">
      <c r="A24" s="473"/>
      <c r="B24" s="200" t="s">
        <v>311</v>
      </c>
      <c r="C24" s="88">
        <v>30</v>
      </c>
      <c r="D24" s="99"/>
      <c r="E24" s="98"/>
      <c r="F24" s="105"/>
      <c r="G24" s="88"/>
      <c r="H24" s="87"/>
      <c r="I24" s="81"/>
      <c r="J24" s="105"/>
      <c r="K24" s="201"/>
      <c r="L24" s="283"/>
      <c r="M24" s="282"/>
      <c r="N24" s="200" t="s">
        <v>529</v>
      </c>
      <c r="O24" s="198" t="s">
        <v>71</v>
      </c>
      <c r="P24" s="99"/>
      <c r="Q24" s="98"/>
      <c r="R24" s="170" t="s">
        <v>532</v>
      </c>
      <c r="S24" s="198" t="s">
        <v>71</v>
      </c>
      <c r="T24" s="91"/>
      <c r="U24" s="98"/>
      <c r="V24" s="200" t="s">
        <v>310</v>
      </c>
      <c r="W24" s="88">
        <v>70</v>
      </c>
      <c r="X24" s="99"/>
      <c r="Y24" s="98"/>
      <c r="Z24" s="200" t="s">
        <v>306</v>
      </c>
      <c r="AA24" s="88">
        <v>170</v>
      </c>
      <c r="AB24" s="99"/>
      <c r="AC24" s="98"/>
      <c r="AD24" s="62" t="s">
        <v>68</v>
      </c>
      <c r="AE24" s="74"/>
    </row>
    <row r="25" spans="1:31" s="62" customFormat="1" ht="13.5" customHeight="1">
      <c r="A25" s="473"/>
      <c r="B25" s="89"/>
      <c r="C25" s="88"/>
      <c r="D25" s="96"/>
      <c r="E25" s="81"/>
      <c r="F25" s="97"/>
      <c r="G25" s="88"/>
      <c r="H25" s="87"/>
      <c r="I25" s="81"/>
      <c r="J25" s="97"/>
      <c r="K25" s="88"/>
      <c r="L25" s="99"/>
      <c r="M25" s="98"/>
      <c r="N25" s="200" t="s">
        <v>309</v>
      </c>
      <c r="O25" s="198" t="s">
        <v>71</v>
      </c>
      <c r="P25" s="99"/>
      <c r="Q25" s="98"/>
      <c r="R25" s="170" t="s">
        <v>601</v>
      </c>
      <c r="S25" s="88">
        <v>760</v>
      </c>
      <c r="T25" s="99"/>
      <c r="U25" s="98"/>
      <c r="V25" s="200" t="s">
        <v>307</v>
      </c>
      <c r="W25" s="88">
        <v>30</v>
      </c>
      <c r="X25" s="99"/>
      <c r="Y25" s="98"/>
      <c r="Z25" s="200" t="s">
        <v>308</v>
      </c>
      <c r="AA25" s="88">
        <v>40</v>
      </c>
      <c r="AB25" s="99"/>
      <c r="AC25" s="98"/>
      <c r="AD25" s="62" t="s">
        <v>68</v>
      </c>
      <c r="AE25" s="74"/>
    </row>
    <row r="26" spans="1:31" s="62" customFormat="1" ht="13.5" customHeight="1">
      <c r="A26" s="473"/>
      <c r="B26" s="89"/>
      <c r="C26" s="88"/>
      <c r="D26" s="96"/>
      <c r="E26" s="81"/>
      <c r="F26" s="88"/>
      <c r="G26" s="88"/>
      <c r="H26" s="87"/>
      <c r="I26" s="81"/>
      <c r="J26" s="94"/>
      <c r="K26" s="88">
        <v>0</v>
      </c>
      <c r="L26" s="99"/>
      <c r="M26" s="98"/>
      <c r="N26" s="200" t="s">
        <v>307</v>
      </c>
      <c r="O26" s="198" t="s">
        <v>71</v>
      </c>
      <c r="P26" s="99"/>
      <c r="Q26" s="98"/>
      <c r="R26" s="200" t="s">
        <v>306</v>
      </c>
      <c r="S26" s="198" t="s">
        <v>71</v>
      </c>
      <c r="T26" s="347"/>
      <c r="U26" s="98"/>
      <c r="V26" s="200" t="s">
        <v>301</v>
      </c>
      <c r="W26" s="88">
        <v>40</v>
      </c>
      <c r="X26" s="99"/>
      <c r="Y26" s="98"/>
      <c r="Z26" s="200" t="s">
        <v>305</v>
      </c>
      <c r="AA26" s="88">
        <v>150</v>
      </c>
      <c r="AB26" s="99"/>
      <c r="AC26" s="98"/>
      <c r="AD26" s="62" t="s">
        <v>68</v>
      </c>
      <c r="AE26" s="74"/>
    </row>
    <row r="27" spans="1:31" s="62" customFormat="1" ht="13.5" customHeight="1">
      <c r="A27" s="473"/>
      <c r="B27" s="89"/>
      <c r="C27" s="88"/>
      <c r="D27" s="96"/>
      <c r="E27" s="81"/>
      <c r="F27" s="164"/>
      <c r="G27" s="88"/>
      <c r="H27" s="87"/>
      <c r="I27" s="81"/>
      <c r="J27" s="94"/>
      <c r="K27" s="88">
        <v>0</v>
      </c>
      <c r="L27" s="99"/>
      <c r="M27" s="98"/>
      <c r="N27" s="200" t="s">
        <v>530</v>
      </c>
      <c r="O27" s="88">
        <v>80</v>
      </c>
      <c r="P27" s="99"/>
      <c r="Q27" s="98"/>
      <c r="R27" s="200" t="s">
        <v>304</v>
      </c>
      <c r="S27" s="88">
        <v>60</v>
      </c>
      <c r="T27" s="99"/>
      <c r="U27" s="98"/>
      <c r="V27" s="200" t="s">
        <v>303</v>
      </c>
      <c r="W27" s="88">
        <v>80</v>
      </c>
      <c r="X27" s="99"/>
      <c r="Y27" s="98"/>
      <c r="Z27" s="200" t="s">
        <v>302</v>
      </c>
      <c r="AA27" s="88">
        <v>50</v>
      </c>
      <c r="AB27" s="99"/>
      <c r="AC27" s="98"/>
      <c r="AD27" s="62" t="s">
        <v>68</v>
      </c>
      <c r="AE27" s="74"/>
    </row>
    <row r="28" spans="1:31" s="62" customFormat="1" ht="13.5" customHeight="1">
      <c r="A28" s="473"/>
      <c r="B28" s="89"/>
      <c r="C28" s="88"/>
      <c r="D28" s="96"/>
      <c r="E28" s="81"/>
      <c r="F28" s="164"/>
      <c r="G28" s="88"/>
      <c r="H28" s="87"/>
      <c r="I28" s="81"/>
      <c r="J28" s="200"/>
      <c r="K28" s="88">
        <v>0</v>
      </c>
      <c r="L28" s="99"/>
      <c r="M28" s="98"/>
      <c r="N28" s="200" t="s">
        <v>301</v>
      </c>
      <c r="O28" s="88">
        <v>110</v>
      </c>
      <c r="P28" s="99"/>
      <c r="Q28" s="98"/>
      <c r="R28" s="200" t="s">
        <v>300</v>
      </c>
      <c r="S28" s="88">
        <v>60</v>
      </c>
      <c r="T28" s="99"/>
      <c r="U28" s="98"/>
      <c r="V28" s="200" t="s">
        <v>299</v>
      </c>
      <c r="W28" s="88">
        <v>40</v>
      </c>
      <c r="X28" s="99"/>
      <c r="Y28" s="98"/>
      <c r="Z28" s="200" t="s">
        <v>298</v>
      </c>
      <c r="AA28" s="88">
        <v>190</v>
      </c>
      <c r="AB28" s="99"/>
      <c r="AC28" s="98"/>
      <c r="AD28" s="62" t="s">
        <v>68</v>
      </c>
      <c r="AE28" s="74"/>
    </row>
    <row r="29" spans="1:31" s="62" customFormat="1" ht="13.5" customHeight="1">
      <c r="A29" s="473"/>
      <c r="B29" s="89"/>
      <c r="C29" s="88"/>
      <c r="D29" s="96"/>
      <c r="E29" s="81"/>
      <c r="F29" s="164"/>
      <c r="G29" s="88"/>
      <c r="H29" s="87"/>
      <c r="I29" s="81"/>
      <c r="J29" s="200"/>
      <c r="K29" s="88">
        <v>0</v>
      </c>
      <c r="L29" s="99"/>
      <c r="M29" s="98"/>
      <c r="N29" s="200" t="s">
        <v>620</v>
      </c>
      <c r="O29" s="88">
        <v>220</v>
      </c>
      <c r="P29" s="99"/>
      <c r="Q29" s="98"/>
      <c r="R29" s="200" t="s">
        <v>535</v>
      </c>
      <c r="S29" s="88">
        <v>430</v>
      </c>
      <c r="T29" s="99"/>
      <c r="U29" s="98"/>
      <c r="V29" s="200" t="s">
        <v>297</v>
      </c>
      <c r="W29" s="88">
        <v>80</v>
      </c>
      <c r="X29" s="99"/>
      <c r="Y29" s="98"/>
      <c r="Z29" s="200" t="s">
        <v>296</v>
      </c>
      <c r="AA29" s="88">
        <v>250</v>
      </c>
      <c r="AB29" s="99"/>
      <c r="AC29" s="98"/>
      <c r="AD29" s="62" t="s">
        <v>68</v>
      </c>
      <c r="AE29" s="74"/>
    </row>
    <row r="30" spans="1:31" s="62" customFormat="1" ht="13.5" customHeight="1">
      <c r="A30" s="473"/>
      <c r="B30" s="89"/>
      <c r="C30" s="88"/>
      <c r="D30" s="96"/>
      <c r="E30" s="81"/>
      <c r="F30" s="164"/>
      <c r="G30" s="88"/>
      <c r="H30" s="87"/>
      <c r="I30" s="81"/>
      <c r="J30" s="329"/>
      <c r="K30" s="88"/>
      <c r="L30" s="87"/>
      <c r="M30" s="98"/>
      <c r="N30" s="200" t="s">
        <v>619</v>
      </c>
      <c r="O30" s="88">
        <v>60</v>
      </c>
      <c r="P30" s="99"/>
      <c r="Q30" s="98"/>
      <c r="R30" s="200" t="s">
        <v>536</v>
      </c>
      <c r="S30" s="88">
        <v>240</v>
      </c>
      <c r="T30" s="99"/>
      <c r="U30" s="98"/>
      <c r="V30" s="200" t="s">
        <v>295</v>
      </c>
      <c r="W30" s="88">
        <v>90</v>
      </c>
      <c r="X30" s="99"/>
      <c r="Y30" s="98"/>
      <c r="Z30" s="88" t="s">
        <v>69</v>
      </c>
      <c r="AA30" s="88"/>
      <c r="AB30" s="96"/>
      <c r="AC30" s="81"/>
      <c r="AD30" s="62" t="s">
        <v>68</v>
      </c>
      <c r="AE30" s="74"/>
    </row>
    <row r="31" spans="1:31" s="62" customFormat="1" ht="13.5" customHeight="1">
      <c r="A31" s="473"/>
      <c r="B31" s="89"/>
      <c r="C31" s="88"/>
      <c r="D31" s="96"/>
      <c r="E31" s="81"/>
      <c r="F31" s="164"/>
      <c r="G31" s="88"/>
      <c r="H31" s="87"/>
      <c r="I31" s="81"/>
      <c r="J31" s="329"/>
      <c r="K31" s="83"/>
      <c r="L31" s="87"/>
      <c r="M31" s="98"/>
      <c r="N31" s="200" t="s">
        <v>294</v>
      </c>
      <c r="O31" s="198" t="s">
        <v>71</v>
      </c>
      <c r="P31" s="91"/>
      <c r="Q31" s="98"/>
      <c r="R31" s="200" t="s">
        <v>537</v>
      </c>
      <c r="S31" s="88">
        <v>520</v>
      </c>
      <c r="T31" s="99"/>
      <c r="U31" s="98"/>
      <c r="V31" s="200" t="s">
        <v>293</v>
      </c>
      <c r="W31" s="88">
        <v>40</v>
      </c>
      <c r="X31" s="99"/>
      <c r="Y31" s="98"/>
      <c r="Z31" s="281"/>
      <c r="AA31" s="88"/>
      <c r="AB31" s="96"/>
      <c r="AC31" s="81"/>
      <c r="AD31" s="62" t="s">
        <v>68</v>
      </c>
      <c r="AE31" s="74"/>
    </row>
    <row r="32" spans="1:31" s="62" customFormat="1" ht="13.5" customHeight="1">
      <c r="A32" s="473"/>
      <c r="B32" s="89"/>
      <c r="C32" s="88"/>
      <c r="D32" s="96"/>
      <c r="E32" s="81"/>
      <c r="F32" s="164"/>
      <c r="G32" s="88"/>
      <c r="H32" s="87"/>
      <c r="I32" s="81"/>
      <c r="J32" s="463"/>
      <c r="K32" s="464"/>
      <c r="L32" s="99"/>
      <c r="M32" s="98"/>
      <c r="N32" s="200" t="s">
        <v>292</v>
      </c>
      <c r="O32" s="88">
        <v>50</v>
      </c>
      <c r="P32" s="99"/>
      <c r="Q32" s="98"/>
      <c r="R32" s="200" t="s">
        <v>538</v>
      </c>
      <c r="S32" s="88">
        <v>780</v>
      </c>
      <c r="T32" s="99"/>
      <c r="U32" s="98"/>
      <c r="V32" s="200" t="s">
        <v>291</v>
      </c>
      <c r="W32" s="88">
        <v>30</v>
      </c>
      <c r="X32" s="99"/>
      <c r="Y32" s="98"/>
      <c r="Z32" s="196" t="s">
        <v>69</v>
      </c>
      <c r="AA32" s="88"/>
      <c r="AB32" s="96"/>
      <c r="AC32" s="81"/>
      <c r="AD32" s="62" t="s">
        <v>68</v>
      </c>
      <c r="AE32" s="74"/>
    </row>
    <row r="33" spans="1:31" s="62" customFormat="1" ht="13.5" customHeight="1">
      <c r="A33" s="473"/>
      <c r="B33" s="89"/>
      <c r="C33" s="88"/>
      <c r="D33" s="96"/>
      <c r="E33" s="81"/>
      <c r="F33" s="164"/>
      <c r="G33" s="88"/>
      <c r="H33" s="87"/>
      <c r="I33" s="81"/>
      <c r="J33" s="97"/>
      <c r="K33" s="205"/>
      <c r="L33" s="87"/>
      <c r="M33" s="81"/>
      <c r="N33" s="200" t="s">
        <v>290</v>
      </c>
      <c r="O33" s="88">
        <v>170</v>
      </c>
      <c r="P33" s="99"/>
      <c r="Q33" s="98"/>
      <c r="R33" s="463" t="s">
        <v>594</v>
      </c>
      <c r="S33" s="464"/>
      <c r="T33" s="87"/>
      <c r="U33" s="81"/>
      <c r="V33" s="200" t="s">
        <v>289</v>
      </c>
      <c r="W33" s="88">
        <v>20</v>
      </c>
      <c r="X33" s="99"/>
      <c r="Y33" s="98"/>
      <c r="Z33" s="196" t="s">
        <v>69</v>
      </c>
      <c r="AA33" s="88"/>
      <c r="AB33" s="96"/>
      <c r="AC33" s="81"/>
      <c r="AD33" s="62" t="s">
        <v>68</v>
      </c>
    </row>
    <row r="34" spans="1:31" s="62" customFormat="1" ht="13.5" customHeight="1">
      <c r="A34" s="473"/>
      <c r="B34" s="213"/>
      <c r="C34" s="83"/>
      <c r="D34" s="85"/>
      <c r="E34" s="280"/>
      <c r="F34" s="86"/>
      <c r="G34" s="83"/>
      <c r="H34" s="82"/>
      <c r="I34" s="280"/>
      <c r="J34" s="97"/>
      <c r="K34" s="88"/>
      <c r="L34" s="82"/>
      <c r="M34" s="280"/>
      <c r="N34" s="200" t="s">
        <v>531</v>
      </c>
      <c r="O34" s="88">
        <v>190</v>
      </c>
      <c r="P34" s="99"/>
      <c r="Q34" s="98"/>
      <c r="R34" s="97" t="s">
        <v>596</v>
      </c>
      <c r="S34" s="343"/>
      <c r="T34" s="87"/>
      <c r="U34" s="81"/>
      <c r="V34" s="243"/>
      <c r="W34" s="88"/>
      <c r="X34" s="96"/>
      <c r="Y34" s="81"/>
      <c r="Z34" s="196"/>
      <c r="AA34" s="88"/>
      <c r="AB34" s="96"/>
      <c r="AC34" s="81"/>
      <c r="AD34" s="62" t="s">
        <v>68</v>
      </c>
    </row>
    <row r="35" spans="1:31" s="62" customFormat="1" ht="13.5" customHeight="1">
      <c r="A35" s="299">
        <f>SUM(D35,H35,L35,T35,AB35)</f>
        <v>0</v>
      </c>
      <c r="B35" s="100" t="s">
        <v>66</v>
      </c>
      <c r="C35" s="83">
        <f>SUM(C22:C33)</f>
        <v>80</v>
      </c>
      <c r="D35" s="82">
        <f>SUM(D22:D24)</f>
        <v>0</v>
      </c>
      <c r="E35" s="81"/>
      <c r="F35" s="100" t="s">
        <v>66</v>
      </c>
      <c r="G35" s="83">
        <f>SUM(G22:G33)</f>
        <v>0</v>
      </c>
      <c r="H35" s="82">
        <f>SUM(H22)</f>
        <v>0</v>
      </c>
      <c r="I35" s="81"/>
      <c r="J35" s="100" t="s">
        <v>66</v>
      </c>
      <c r="K35" s="83">
        <f>SUM(K23:K34)</f>
        <v>0</v>
      </c>
      <c r="L35" s="82">
        <f>SUM(L23:L34)</f>
        <v>0</v>
      </c>
      <c r="M35" s="81"/>
      <c r="N35" s="465" t="s">
        <v>578</v>
      </c>
      <c r="O35" s="466"/>
      <c r="P35" s="85"/>
      <c r="Q35" s="81"/>
      <c r="R35" s="100" t="s">
        <v>66</v>
      </c>
      <c r="S35" s="83">
        <f>SUM(O22:O34,S22:S32)</f>
        <v>4860</v>
      </c>
      <c r="T35" s="82">
        <f>SUM(P22:P34,T22:T32)</f>
        <v>0</v>
      </c>
      <c r="U35" s="81"/>
      <c r="V35" s="196"/>
      <c r="W35" s="83"/>
      <c r="X35" s="85"/>
      <c r="Y35" s="81"/>
      <c r="Z35" s="100" t="s">
        <v>66</v>
      </c>
      <c r="AA35" s="83">
        <f>SUM(AA22:AA31,W22:W33)</f>
        <v>2530</v>
      </c>
      <c r="AB35" s="82">
        <f>SUM(X22:X33,AB22:AB31)</f>
        <v>0</v>
      </c>
      <c r="AC35" s="81"/>
      <c r="AD35" s="62" t="s">
        <v>68</v>
      </c>
    </row>
    <row r="36" spans="1:31" s="62" customFormat="1" ht="13.5" customHeight="1">
      <c r="A36" s="304">
        <f>C35+G35+K35+S35+AA35</f>
        <v>7470</v>
      </c>
      <c r="B36" s="77"/>
      <c r="C36" s="77"/>
      <c r="D36" s="77"/>
      <c r="E36" s="279"/>
      <c r="F36" s="77"/>
      <c r="G36" s="77"/>
      <c r="H36" s="77"/>
      <c r="I36" s="279"/>
      <c r="J36" s="77"/>
      <c r="K36" s="77"/>
      <c r="L36" s="77"/>
      <c r="M36" s="279"/>
      <c r="N36" s="371" t="s">
        <v>582</v>
      </c>
      <c r="O36" s="372"/>
      <c r="P36" s="77"/>
      <c r="Q36" s="279"/>
      <c r="R36" s="77"/>
      <c r="S36" s="77"/>
      <c r="T36" s="77"/>
      <c r="U36" s="279"/>
      <c r="V36" s="77"/>
      <c r="W36" s="77"/>
      <c r="X36" s="77"/>
      <c r="Y36" s="77"/>
      <c r="Z36" s="77"/>
      <c r="AA36" s="77"/>
      <c r="AB36" s="77"/>
      <c r="AC36" s="115"/>
      <c r="AD36" s="62" t="s">
        <v>68</v>
      </c>
    </row>
    <row r="37" spans="1:31" s="62" customFormat="1" ht="13.5" customHeight="1">
      <c r="A37" s="427" t="s">
        <v>288</v>
      </c>
      <c r="B37" s="200" t="s">
        <v>287</v>
      </c>
      <c r="C37" s="270">
        <v>180</v>
      </c>
      <c r="D37" s="274"/>
      <c r="E37" s="98"/>
      <c r="F37" s="278" t="s">
        <v>69</v>
      </c>
      <c r="G37" s="270"/>
      <c r="H37" s="277"/>
      <c r="I37" s="81"/>
      <c r="J37" s="248"/>
      <c r="K37" s="88"/>
      <c r="L37" s="277"/>
      <c r="M37" s="81"/>
      <c r="N37" s="200" t="s">
        <v>286</v>
      </c>
      <c r="O37" s="198" t="s">
        <v>71</v>
      </c>
      <c r="P37" s="151"/>
      <c r="Q37" s="98"/>
      <c r="R37" s="200" t="s">
        <v>279</v>
      </c>
      <c r="S37" s="88">
        <v>290</v>
      </c>
      <c r="T37" s="99"/>
      <c r="U37" s="98"/>
      <c r="V37" s="200" t="s">
        <v>286</v>
      </c>
      <c r="W37" s="88"/>
      <c r="X37" s="99"/>
      <c r="Y37" s="98"/>
      <c r="Z37" s="200" t="s">
        <v>285</v>
      </c>
      <c r="AA37" s="88">
        <v>20</v>
      </c>
      <c r="AB37" s="99"/>
      <c r="AC37" s="98"/>
      <c r="AD37" s="62" t="s">
        <v>68</v>
      </c>
    </row>
    <row r="38" spans="1:31" s="62" customFormat="1" ht="13.5" customHeight="1">
      <c r="A38" s="428"/>
      <c r="B38" s="94"/>
      <c r="C38" s="88"/>
      <c r="D38" s="96"/>
      <c r="E38" s="81"/>
      <c r="F38" s="164"/>
      <c r="G38" s="88"/>
      <c r="H38" s="96"/>
      <c r="I38" s="81"/>
      <c r="J38" s="89"/>
      <c r="K38" s="270">
        <v>0</v>
      </c>
      <c r="L38" s="274"/>
      <c r="M38" s="276"/>
      <c r="N38" s="200" t="s">
        <v>539</v>
      </c>
      <c r="O38" s="270">
        <v>390</v>
      </c>
      <c r="P38" s="99"/>
      <c r="Q38" s="98"/>
      <c r="R38" s="200" t="s">
        <v>277</v>
      </c>
      <c r="S38" s="198" t="s">
        <v>71</v>
      </c>
      <c r="T38" s="91"/>
      <c r="U38" s="98"/>
      <c r="V38" s="200" t="s">
        <v>284</v>
      </c>
      <c r="W38" s="88">
        <v>60</v>
      </c>
      <c r="X38" s="99"/>
      <c r="Y38" s="98"/>
      <c r="Z38" s="200" t="s">
        <v>283</v>
      </c>
      <c r="AA38" s="198" t="s">
        <v>410</v>
      </c>
      <c r="AB38" s="91"/>
      <c r="AC38" s="98"/>
      <c r="AD38" s="62" t="s">
        <v>68</v>
      </c>
    </row>
    <row r="39" spans="1:31" s="62" customFormat="1" ht="13.5" customHeight="1">
      <c r="A39" s="428"/>
      <c r="B39" s="94"/>
      <c r="C39" s="88"/>
      <c r="D39" s="96"/>
      <c r="E39" s="81"/>
      <c r="F39" s="164"/>
      <c r="G39" s="88"/>
      <c r="H39" s="96"/>
      <c r="I39" s="271"/>
      <c r="J39" s="105"/>
      <c r="K39" s="270"/>
      <c r="L39" s="274"/>
      <c r="M39" s="273"/>
      <c r="N39" s="200" t="s">
        <v>282</v>
      </c>
      <c r="O39" s="270">
        <v>150</v>
      </c>
      <c r="P39" s="99"/>
      <c r="Q39" s="98"/>
      <c r="R39" s="200" t="s">
        <v>544</v>
      </c>
      <c r="S39" s="198" t="s">
        <v>71</v>
      </c>
      <c r="T39" s="91"/>
      <c r="U39" s="98"/>
      <c r="V39" s="200" t="s">
        <v>282</v>
      </c>
      <c r="W39" s="88">
        <v>120</v>
      </c>
      <c r="X39" s="99"/>
      <c r="Y39" s="98"/>
      <c r="Z39" s="200" t="s">
        <v>272</v>
      </c>
      <c r="AA39" s="88">
        <v>40</v>
      </c>
      <c r="AB39" s="99"/>
      <c r="AC39" s="98"/>
      <c r="AD39" s="62" t="s">
        <v>68</v>
      </c>
    </row>
    <row r="40" spans="1:31" s="62" customFormat="1" ht="13.5" customHeight="1">
      <c r="A40" s="428"/>
      <c r="B40" s="94"/>
      <c r="C40" s="88"/>
      <c r="D40" s="96"/>
      <c r="E40" s="81"/>
      <c r="F40" s="164"/>
      <c r="G40" s="88"/>
      <c r="H40" s="96"/>
      <c r="I40" s="81"/>
      <c r="J40" s="275"/>
      <c r="K40" s="88"/>
      <c r="L40" s="274"/>
      <c r="M40" s="273"/>
      <c r="N40" s="200" t="s">
        <v>540</v>
      </c>
      <c r="O40" s="88">
        <v>440</v>
      </c>
      <c r="P40" s="99"/>
      <c r="Q40" s="98"/>
      <c r="R40" s="200" t="s">
        <v>603</v>
      </c>
      <c r="S40" s="88">
        <v>80</v>
      </c>
      <c r="T40" s="99"/>
      <c r="U40" s="98"/>
      <c r="V40" s="200" t="s">
        <v>281</v>
      </c>
      <c r="W40" s="88">
        <v>120</v>
      </c>
      <c r="X40" s="99"/>
      <c r="Y40" s="98"/>
      <c r="Z40" s="200" t="s">
        <v>280</v>
      </c>
      <c r="AA40" s="88">
        <v>120</v>
      </c>
      <c r="AB40" s="99"/>
      <c r="AC40" s="98"/>
      <c r="AD40" s="62" t="s">
        <v>68</v>
      </c>
    </row>
    <row r="41" spans="1:31" s="62" customFormat="1" ht="13.5" customHeight="1">
      <c r="A41" s="428"/>
      <c r="B41" s="94"/>
      <c r="C41" s="88"/>
      <c r="D41" s="96"/>
      <c r="E41" s="81"/>
      <c r="F41" s="164"/>
      <c r="G41" s="88"/>
      <c r="H41" s="96"/>
      <c r="I41" s="81"/>
      <c r="J41" s="89"/>
      <c r="K41" s="88">
        <v>0</v>
      </c>
      <c r="L41" s="274"/>
      <c r="M41" s="273"/>
      <c r="N41" s="200" t="s">
        <v>541</v>
      </c>
      <c r="O41" s="88">
        <v>170</v>
      </c>
      <c r="P41" s="99"/>
      <c r="Q41" s="98"/>
      <c r="R41" s="200" t="s">
        <v>604</v>
      </c>
      <c r="S41" s="88">
        <v>100</v>
      </c>
      <c r="T41" s="99"/>
      <c r="U41" s="98"/>
      <c r="V41" s="200" t="s">
        <v>279</v>
      </c>
      <c r="W41" s="88">
        <v>40</v>
      </c>
      <c r="X41" s="99"/>
      <c r="Y41" s="98"/>
      <c r="Z41" s="200" t="s">
        <v>278</v>
      </c>
      <c r="AA41" s="88">
        <v>20</v>
      </c>
      <c r="AB41" s="99"/>
      <c r="AC41" s="98"/>
      <c r="AD41" s="62" t="s">
        <v>68</v>
      </c>
    </row>
    <row r="42" spans="1:31" s="62" customFormat="1" ht="13.5" customHeight="1">
      <c r="A42" s="428"/>
      <c r="B42" s="94"/>
      <c r="C42" s="88"/>
      <c r="D42" s="96"/>
      <c r="E42" s="81"/>
      <c r="F42" s="164"/>
      <c r="G42" s="88"/>
      <c r="H42" s="96"/>
      <c r="I42" s="81"/>
      <c r="J42" s="89"/>
      <c r="K42" s="88">
        <v>0</v>
      </c>
      <c r="L42" s="274"/>
      <c r="M42" s="273"/>
      <c r="N42" s="200" t="s">
        <v>271</v>
      </c>
      <c r="O42" s="88">
        <v>120</v>
      </c>
      <c r="P42" s="99"/>
      <c r="Q42" s="98"/>
      <c r="R42" s="200" t="s">
        <v>545</v>
      </c>
      <c r="S42" s="198" t="s">
        <v>71</v>
      </c>
      <c r="T42" s="91"/>
      <c r="U42" s="98"/>
      <c r="V42" s="200" t="s">
        <v>277</v>
      </c>
      <c r="W42" s="88">
        <v>50</v>
      </c>
      <c r="X42" s="99"/>
      <c r="Y42" s="98"/>
      <c r="Z42" s="200" t="s">
        <v>276</v>
      </c>
      <c r="AA42" s="88">
        <v>30</v>
      </c>
      <c r="AB42" s="99"/>
      <c r="AC42" s="98"/>
      <c r="AD42" s="62" t="s">
        <v>68</v>
      </c>
      <c r="AE42" s="74"/>
    </row>
    <row r="43" spans="1:31" s="62" customFormat="1" ht="13.5" customHeight="1">
      <c r="A43" s="428"/>
      <c r="B43" s="94"/>
      <c r="C43" s="88"/>
      <c r="D43" s="96"/>
      <c r="E43" s="81"/>
      <c r="F43" s="164"/>
      <c r="G43" s="88"/>
      <c r="H43" s="96"/>
      <c r="I43" s="81"/>
      <c r="J43" s="94"/>
      <c r="K43" s="88">
        <v>0</v>
      </c>
      <c r="L43" s="274"/>
      <c r="M43" s="273"/>
      <c r="N43" s="200" t="s">
        <v>543</v>
      </c>
      <c r="O43" s="88">
        <v>190</v>
      </c>
      <c r="P43" s="99"/>
      <c r="Q43" s="98"/>
      <c r="R43" s="94"/>
      <c r="S43" s="88"/>
      <c r="T43" s="91"/>
      <c r="U43" s="90"/>
      <c r="V43" s="200" t="s">
        <v>275</v>
      </c>
      <c r="W43" s="88">
        <v>10</v>
      </c>
      <c r="X43" s="99"/>
      <c r="Y43" s="98"/>
      <c r="Z43" s="200" t="s">
        <v>567</v>
      </c>
      <c r="AA43" s="88">
        <v>90</v>
      </c>
      <c r="AB43" s="99"/>
      <c r="AC43" s="98"/>
      <c r="AD43" s="62" t="s">
        <v>68</v>
      </c>
      <c r="AE43" s="74"/>
    </row>
    <row r="44" spans="1:31" s="62" customFormat="1" ht="13.5" customHeight="1">
      <c r="A44" s="428"/>
      <c r="B44" s="94"/>
      <c r="C44" s="88"/>
      <c r="D44" s="96"/>
      <c r="E44" s="81"/>
      <c r="F44" s="164"/>
      <c r="G44" s="88"/>
      <c r="H44" s="96"/>
      <c r="I44" s="81"/>
      <c r="J44" s="94"/>
      <c r="K44" s="270">
        <v>0</v>
      </c>
      <c r="L44" s="274"/>
      <c r="M44" s="273"/>
      <c r="N44" s="200" t="s">
        <v>280</v>
      </c>
      <c r="O44" s="88">
        <v>270</v>
      </c>
      <c r="P44" s="99"/>
      <c r="Q44" s="98"/>
      <c r="R44" s="463" t="s">
        <v>594</v>
      </c>
      <c r="S44" s="464"/>
      <c r="T44" s="87"/>
      <c r="U44" s="81"/>
      <c r="V44" s="200" t="s">
        <v>274</v>
      </c>
      <c r="W44" s="88">
        <v>70</v>
      </c>
      <c r="X44" s="99"/>
      <c r="Y44" s="98"/>
      <c r="Z44" s="200" t="s">
        <v>273</v>
      </c>
      <c r="AA44" s="198" t="s">
        <v>410</v>
      </c>
      <c r="AB44" s="91"/>
      <c r="AC44" s="98"/>
      <c r="AD44" s="62" t="s">
        <v>68</v>
      </c>
    </row>
    <row r="45" spans="1:31" s="62" customFormat="1" ht="13.5" customHeight="1">
      <c r="A45" s="428"/>
      <c r="B45" s="94"/>
      <c r="C45" s="88"/>
      <c r="D45" s="96"/>
      <c r="E45" s="81"/>
      <c r="F45" s="164"/>
      <c r="G45" s="88"/>
      <c r="H45" s="96"/>
      <c r="I45" s="81"/>
      <c r="J45" s="94"/>
      <c r="K45" s="270"/>
      <c r="L45" s="272"/>
      <c r="M45" s="271"/>
      <c r="N45" s="200" t="s">
        <v>602</v>
      </c>
      <c r="O45" s="270">
        <v>90</v>
      </c>
      <c r="P45" s="99"/>
      <c r="Q45" s="98"/>
      <c r="R45" s="97" t="s">
        <v>598</v>
      </c>
      <c r="S45" s="343"/>
      <c r="T45" s="87"/>
      <c r="U45" s="81"/>
      <c r="V45" s="200" t="s">
        <v>271</v>
      </c>
      <c r="W45" s="88">
        <v>100</v>
      </c>
      <c r="X45" s="99"/>
      <c r="Y45" s="98"/>
      <c r="Z45" s="200" t="s">
        <v>270</v>
      </c>
      <c r="AA45" s="198" t="s">
        <v>410</v>
      </c>
      <c r="AB45" s="99"/>
      <c r="AC45" s="98"/>
      <c r="AD45" s="62" t="s">
        <v>68</v>
      </c>
    </row>
    <row r="46" spans="1:31" s="62" customFormat="1" ht="13.5" customHeight="1">
      <c r="A46" s="428"/>
      <c r="B46" s="94"/>
      <c r="C46" s="88"/>
      <c r="D46" s="96"/>
      <c r="E46" s="81"/>
      <c r="F46" s="164"/>
      <c r="G46" s="88"/>
      <c r="H46" s="96"/>
      <c r="I46" s="81"/>
      <c r="J46" s="105"/>
      <c r="K46" s="269"/>
      <c r="L46" s="136"/>
      <c r="M46" s="81"/>
      <c r="N46" s="200" t="s">
        <v>269</v>
      </c>
      <c r="O46" s="198" t="s">
        <v>71</v>
      </c>
      <c r="P46" s="91"/>
      <c r="Q46" s="98"/>
      <c r="R46" s="97" t="s">
        <v>599</v>
      </c>
      <c r="S46" s="88"/>
      <c r="T46" s="87"/>
      <c r="U46" s="81"/>
      <c r="V46" s="200" t="s">
        <v>268</v>
      </c>
      <c r="W46" s="88">
        <v>80</v>
      </c>
      <c r="X46" s="99"/>
      <c r="Y46" s="98"/>
      <c r="Z46" s="200" t="s">
        <v>267</v>
      </c>
      <c r="AA46" s="88">
        <v>30</v>
      </c>
      <c r="AB46" s="99"/>
      <c r="AC46" s="98"/>
      <c r="AD46" s="62" t="s">
        <v>68</v>
      </c>
    </row>
    <row r="47" spans="1:31" s="62" customFormat="1" ht="13.5" customHeight="1">
      <c r="A47" s="428"/>
      <c r="B47" s="94"/>
      <c r="C47" s="88"/>
      <c r="D47" s="96"/>
      <c r="E47" s="81"/>
      <c r="F47" s="164"/>
      <c r="G47" s="88"/>
      <c r="H47" s="96"/>
      <c r="I47" s="81"/>
      <c r="J47" s="97"/>
      <c r="K47" s="134"/>
      <c r="L47" s="136"/>
      <c r="M47" s="81"/>
      <c r="N47" s="200" t="s">
        <v>542</v>
      </c>
      <c r="O47" s="88">
        <v>50</v>
      </c>
      <c r="P47" s="99"/>
      <c r="Q47" s="98"/>
      <c r="R47" s="97" t="s">
        <v>600</v>
      </c>
      <c r="S47" s="88"/>
      <c r="T47" s="87"/>
      <c r="U47" s="81"/>
      <c r="V47" s="436"/>
      <c r="W47" s="437"/>
      <c r="X47" s="87"/>
      <c r="Y47" s="81"/>
      <c r="Z47" s="482" t="s">
        <v>564</v>
      </c>
      <c r="AA47" s="361" t="s">
        <v>566</v>
      </c>
      <c r="AB47" s="87"/>
      <c r="AC47" s="81"/>
      <c r="AD47" s="62" t="s">
        <v>68</v>
      </c>
    </row>
    <row r="48" spans="1:31" s="62" customFormat="1" ht="13.5" customHeight="1">
      <c r="A48" s="428"/>
      <c r="B48" s="94"/>
      <c r="C48" s="88"/>
      <c r="D48" s="96"/>
      <c r="E48" s="81"/>
      <c r="F48" s="94"/>
      <c r="G48" s="88"/>
      <c r="H48" s="96"/>
      <c r="I48" s="81"/>
      <c r="J48" s="89"/>
      <c r="K48" s="88"/>
      <c r="L48" s="87"/>
      <c r="M48" s="81"/>
      <c r="N48" s="164"/>
      <c r="O48" s="88"/>
      <c r="P48" s="96"/>
      <c r="Q48" s="81"/>
      <c r="R48" s="94"/>
      <c r="S48" s="88"/>
      <c r="T48" s="87"/>
      <c r="U48" s="81"/>
      <c r="V48" s="329"/>
      <c r="W48" s="205"/>
      <c r="X48" s="260"/>
      <c r="Y48" s="81"/>
      <c r="Z48" s="483"/>
      <c r="AA48" s="362" t="s">
        <v>565</v>
      </c>
      <c r="AB48" s="96"/>
      <c r="AC48" s="81"/>
      <c r="AD48" s="62" t="s">
        <v>68</v>
      </c>
    </row>
    <row r="49" spans="1:30" s="62" customFormat="1" ht="13.5" customHeight="1">
      <c r="A49" s="299">
        <f>SUM(D49,L49,T49,AB49)</f>
        <v>0</v>
      </c>
      <c r="B49" s="100" t="s">
        <v>66</v>
      </c>
      <c r="C49" s="88">
        <f>SUM(C37:C48)</f>
        <v>180</v>
      </c>
      <c r="D49" s="87">
        <f>SUM(D37)</f>
        <v>0</v>
      </c>
      <c r="E49" s="81"/>
      <c r="F49" s="100" t="s">
        <v>66</v>
      </c>
      <c r="G49" s="88">
        <f>SUM(G37:G48)</f>
        <v>0</v>
      </c>
      <c r="H49" s="96"/>
      <c r="I49" s="81"/>
      <c r="J49" s="100" t="s">
        <v>66</v>
      </c>
      <c r="K49" s="88">
        <f>SUM(K38:K48)</f>
        <v>0</v>
      </c>
      <c r="L49" s="87">
        <f>SUM(L38:L48)</f>
        <v>0</v>
      </c>
      <c r="M49" s="81"/>
      <c r="N49" s="94"/>
      <c r="O49" s="88"/>
      <c r="P49" s="96"/>
      <c r="Q49" s="81"/>
      <c r="R49" s="100" t="s">
        <v>66</v>
      </c>
      <c r="S49" s="88">
        <f>SUM(O37:O47,S37:S42)</f>
        <v>2340</v>
      </c>
      <c r="T49" s="87">
        <f>SUM(P37:P47,T37:T42)</f>
        <v>0</v>
      </c>
      <c r="U49" s="81"/>
      <c r="V49" s="94"/>
      <c r="W49" s="88"/>
      <c r="X49" s="96"/>
      <c r="Y49" s="81"/>
      <c r="Z49" s="100" t="s">
        <v>66</v>
      </c>
      <c r="AA49" s="88">
        <f>SUM(AA37:AA46,W37:W47)</f>
        <v>1000</v>
      </c>
      <c r="AB49" s="87">
        <f>SUM(X37:X47,AB37:AB46)</f>
        <v>0</v>
      </c>
      <c r="AC49" s="81"/>
      <c r="AD49" s="62" t="s">
        <v>68</v>
      </c>
    </row>
    <row r="50" spans="1:30" s="62" customFormat="1" ht="13.5" customHeight="1">
      <c r="A50" s="305">
        <f>C49+K49+S49+AA49</f>
        <v>3520</v>
      </c>
      <c r="B50" s="210"/>
      <c r="C50" s="77"/>
      <c r="D50" s="77"/>
      <c r="E50" s="77"/>
      <c r="F50" s="77"/>
      <c r="G50" s="77"/>
      <c r="H50" s="77"/>
      <c r="I50" s="77"/>
      <c r="J50" s="77"/>
      <c r="K50" s="77"/>
      <c r="L50" s="77"/>
      <c r="M50" s="77"/>
      <c r="N50" s="77"/>
      <c r="O50" s="77"/>
      <c r="P50" s="77"/>
      <c r="Q50" s="77"/>
      <c r="R50" s="77"/>
      <c r="S50" s="77"/>
      <c r="T50" s="77"/>
      <c r="U50" s="77"/>
      <c r="V50" s="77"/>
      <c r="W50" s="76"/>
      <c r="X50" s="76"/>
      <c r="Y50" s="76"/>
      <c r="Z50" s="76"/>
      <c r="AA50" s="425"/>
      <c r="AB50" s="426"/>
      <c r="AC50" s="115"/>
      <c r="AD50" s="62" t="s">
        <v>68</v>
      </c>
    </row>
    <row r="51" spans="1:30" s="62" customFormat="1" ht="13.5" customHeight="1">
      <c r="A51" s="317" t="s">
        <v>31</v>
      </c>
      <c r="B51" s="71"/>
      <c r="N51" s="188">
        <v>-5</v>
      </c>
      <c r="V51" s="63"/>
      <c r="W51" s="411" t="str">
        <f>表紙!P10</f>
        <v>令和　8年 　6月</v>
      </c>
      <c r="X51" s="411"/>
      <c r="Y51" s="411"/>
      <c r="Z51" s="415" t="s">
        <v>65</v>
      </c>
      <c r="AA51" s="415"/>
      <c r="AB51" s="415"/>
    </row>
    <row r="52" spans="1:30" s="62" customFormat="1">
      <c r="B52" s="66"/>
      <c r="C52" s="64"/>
      <c r="G52" s="71"/>
      <c r="S52"/>
    </row>
    <row r="53" spans="1:30" s="62" customFormat="1" ht="14.25">
      <c r="C53" s="185"/>
      <c r="D53" s="185"/>
      <c r="E53" s="185"/>
      <c r="F53" s="185"/>
      <c r="J53" s="185"/>
      <c r="N53" s="185"/>
      <c r="O53" s="185"/>
      <c r="P53" s="185"/>
      <c r="Q53" s="185"/>
      <c r="R53" s="185"/>
      <c r="S53" s="185"/>
      <c r="T53" s="185"/>
      <c r="U53" s="185"/>
      <c r="V53" s="185"/>
      <c r="W53" s="185"/>
      <c r="X53" s="185"/>
      <c r="Y53" s="185"/>
      <c r="AA53" s="63"/>
    </row>
    <row r="54" spans="1:30" s="62" customFormat="1"/>
    <row r="55" spans="1:30" s="62" customFormat="1" ht="14.25">
      <c r="A55" s="57"/>
      <c r="B55" s="57"/>
      <c r="V55" s="63"/>
    </row>
  </sheetData>
  <sheetProtection algorithmName="SHA-512" hashValue="4IsKj04erl2h/gVcGOtElT3pN1IxuX+wQSfgbtxbL8ftfcBtfo4TNNpMD8bYtx//Ud5Hf0LKrP4vTLNJgbFUwQ==" saltValue="k5p3KknCbjxNyf1ilLltkA==" spinCount="100000" sheet="1" formatCells="0"/>
  <mergeCells count="38">
    <mergeCell ref="W1:X1"/>
    <mergeCell ref="Y2:AC2"/>
    <mergeCell ref="T3:AC3"/>
    <mergeCell ref="Y1:AC1"/>
    <mergeCell ref="V5:AC5"/>
    <mergeCell ref="W2:X2"/>
    <mergeCell ref="R3:S3"/>
    <mergeCell ref="B3:C3"/>
    <mergeCell ref="J3:K3"/>
    <mergeCell ref="D3:I3"/>
    <mergeCell ref="L3:Q3"/>
    <mergeCell ref="B2:C2"/>
    <mergeCell ref="J2:K2"/>
    <mergeCell ref="R2:S2"/>
    <mergeCell ref="T2:V2"/>
    <mergeCell ref="D2:I2"/>
    <mergeCell ref="L2:Q2"/>
    <mergeCell ref="A22:A34"/>
    <mergeCell ref="A37:A48"/>
    <mergeCell ref="AA50:AB50"/>
    <mergeCell ref="A7:A19"/>
    <mergeCell ref="F14:I15"/>
    <mergeCell ref="AA21:AB21"/>
    <mergeCell ref="N16:O16"/>
    <mergeCell ref="J32:K32"/>
    <mergeCell ref="R33:S33"/>
    <mergeCell ref="V47:W47"/>
    <mergeCell ref="Z47:Z48"/>
    <mergeCell ref="N35:O35"/>
    <mergeCell ref="W51:Y51"/>
    <mergeCell ref="Z51:AB51"/>
    <mergeCell ref="J5:M5"/>
    <mergeCell ref="N5:U5"/>
    <mergeCell ref="B5:E5"/>
    <mergeCell ref="F5:I5"/>
    <mergeCell ref="V18:W18"/>
    <mergeCell ref="R44:S44"/>
    <mergeCell ref="R17:S17"/>
  </mergeCells>
  <phoneticPr fontId="2"/>
  <conditionalFormatting sqref="D8:D9">
    <cfRule type="cellIs" dxfId="36" priority="38" stopIfTrue="1" operator="greaterThan">
      <formula>$C8</formula>
    </cfRule>
  </conditionalFormatting>
  <conditionalFormatting sqref="D20">
    <cfRule type="cellIs" dxfId="35" priority="4" stopIfTrue="1" operator="greaterThan">
      <formula>$C$20</formula>
    </cfRule>
  </conditionalFormatting>
  <conditionalFormatting sqref="D22:D24">
    <cfRule type="cellIs" dxfId="34" priority="37" stopIfTrue="1" operator="greaterThan">
      <formula>$C22</formula>
    </cfRule>
  </conditionalFormatting>
  <conditionalFormatting sqref="D35">
    <cfRule type="cellIs" dxfId="33" priority="36" stopIfTrue="1" operator="greaterThan">
      <formula>$C$35</formula>
    </cfRule>
  </conditionalFormatting>
  <conditionalFormatting sqref="D37">
    <cfRule type="cellIs" dxfId="32" priority="35" stopIfTrue="1" operator="greaterThan">
      <formula>$C$37</formula>
    </cfRule>
  </conditionalFormatting>
  <conditionalFormatting sqref="D49">
    <cfRule type="cellIs" dxfId="31" priority="34" stopIfTrue="1" operator="greaterThan">
      <formula>$C$49</formula>
    </cfRule>
  </conditionalFormatting>
  <conditionalFormatting sqref="H7">
    <cfRule type="cellIs" dxfId="30" priority="33" stopIfTrue="1" operator="greaterThan">
      <formula>$G$7</formula>
    </cfRule>
  </conditionalFormatting>
  <conditionalFormatting sqref="H12">
    <cfRule type="cellIs" dxfId="29" priority="32" stopIfTrue="1" operator="greaterThan">
      <formula>$G$12</formula>
    </cfRule>
  </conditionalFormatting>
  <conditionalFormatting sqref="H17">
    <cfRule type="cellIs" dxfId="28" priority="31" stopIfTrue="1" operator="greaterThan">
      <formula>$G$17</formula>
    </cfRule>
  </conditionalFormatting>
  <conditionalFormatting sqref="H20">
    <cfRule type="cellIs" dxfId="27" priority="30" stopIfTrue="1" operator="greaterThan">
      <formula>$G$20</formula>
    </cfRule>
  </conditionalFormatting>
  <conditionalFormatting sqref="H22">
    <cfRule type="cellIs" dxfId="26" priority="29" stopIfTrue="1" operator="greaterThan">
      <formula>$G$22</formula>
    </cfRule>
  </conditionalFormatting>
  <conditionalFormatting sqref="H35">
    <cfRule type="cellIs" dxfId="25" priority="28" stopIfTrue="1" operator="greaterThan">
      <formula>$G$35</formula>
    </cfRule>
  </conditionalFormatting>
  <conditionalFormatting sqref="L8:L12">
    <cfRule type="cellIs" dxfId="24" priority="27" stopIfTrue="1" operator="greaterThan">
      <formula>$K8</formula>
    </cfRule>
  </conditionalFormatting>
  <conditionalFormatting sqref="L20">
    <cfRule type="cellIs" dxfId="23" priority="26" stopIfTrue="1" operator="greaterThan">
      <formula>$K$20</formula>
    </cfRule>
  </conditionalFormatting>
  <conditionalFormatting sqref="L23 L25:L29 L32">
    <cfRule type="cellIs" dxfId="22" priority="25" stopIfTrue="1" operator="greaterThan">
      <formula>$K23</formula>
    </cfRule>
  </conditionalFormatting>
  <conditionalFormatting sqref="L35">
    <cfRule type="cellIs" dxfId="21" priority="24" stopIfTrue="1" operator="greaterThan">
      <formula>$K$35</formula>
    </cfRule>
  </conditionalFormatting>
  <conditionalFormatting sqref="L38:L44">
    <cfRule type="cellIs" dxfId="20" priority="23" stopIfTrue="1" operator="greaterThan">
      <formula>$K38</formula>
    </cfRule>
  </conditionalFormatting>
  <conditionalFormatting sqref="L49">
    <cfRule type="cellIs" dxfId="19" priority="22" stopIfTrue="1" operator="greaterThan">
      <formula>$K$49</formula>
    </cfRule>
  </conditionalFormatting>
  <conditionalFormatting sqref="P7:P14">
    <cfRule type="cellIs" dxfId="18" priority="21" stopIfTrue="1" operator="greaterThan">
      <formula>$O7</formula>
    </cfRule>
  </conditionalFormatting>
  <conditionalFormatting sqref="P22 P24:P34">
    <cfRule type="cellIs" dxfId="17" priority="20" stopIfTrue="1" operator="greaterThan">
      <formula>$O22</formula>
    </cfRule>
  </conditionalFormatting>
  <conditionalFormatting sqref="P37:P47">
    <cfRule type="cellIs" dxfId="16" priority="19" stopIfTrue="1" operator="greaterThan">
      <formula>$O37</formula>
    </cfRule>
  </conditionalFormatting>
  <conditionalFormatting sqref="T7:T15">
    <cfRule type="cellIs" dxfId="15" priority="18" stopIfTrue="1" operator="greaterThan">
      <formula>$S7</formula>
    </cfRule>
  </conditionalFormatting>
  <conditionalFormatting sqref="T20">
    <cfRule type="cellIs" dxfId="14" priority="17" stopIfTrue="1" operator="greaterThan">
      <formula>$S$20</formula>
    </cfRule>
  </conditionalFormatting>
  <conditionalFormatting sqref="T22:T32">
    <cfRule type="cellIs" dxfId="13" priority="16" stopIfTrue="1" operator="greaterThan">
      <formula>$S22</formula>
    </cfRule>
  </conditionalFormatting>
  <conditionalFormatting sqref="T35">
    <cfRule type="cellIs" dxfId="12" priority="15" stopIfTrue="1" operator="greaterThan">
      <formula>$S$35</formula>
    </cfRule>
  </conditionalFormatting>
  <conditionalFormatting sqref="T37:T42">
    <cfRule type="cellIs" dxfId="11" priority="14" stopIfTrue="1" operator="greaterThan">
      <formula>$S37</formula>
    </cfRule>
  </conditionalFormatting>
  <conditionalFormatting sqref="T43">
    <cfRule type="cellIs" dxfId="10" priority="1" stopIfTrue="1" operator="greaterThan">
      <formula>$S$43</formula>
    </cfRule>
  </conditionalFormatting>
  <conditionalFormatting sqref="T49">
    <cfRule type="cellIs" dxfId="9" priority="13" stopIfTrue="1" operator="greaterThan">
      <formula>$S$49</formula>
    </cfRule>
  </conditionalFormatting>
  <conditionalFormatting sqref="X7:X16">
    <cfRule type="cellIs" dxfId="8" priority="2" stopIfTrue="1" operator="greaterThan">
      <formula>$W7</formula>
    </cfRule>
  </conditionalFormatting>
  <conditionalFormatting sqref="X22:X33">
    <cfRule type="cellIs" dxfId="7" priority="8" stopIfTrue="1" operator="greaterThan">
      <formula>$W22</formula>
    </cfRule>
  </conditionalFormatting>
  <conditionalFormatting sqref="X37:X46">
    <cfRule type="cellIs" dxfId="6" priority="7" stopIfTrue="1" operator="greaterThan">
      <formula>$W37</formula>
    </cfRule>
  </conditionalFormatting>
  <conditionalFormatting sqref="AB7:AB11">
    <cfRule type="cellIs" dxfId="5" priority="11" stopIfTrue="1" operator="greaterThan">
      <formula>$AA7</formula>
    </cfRule>
  </conditionalFormatting>
  <conditionalFormatting sqref="AB20">
    <cfRule type="cellIs" dxfId="4" priority="10" stopIfTrue="1" operator="greaterThan">
      <formula>$AA$20</formula>
    </cfRule>
  </conditionalFormatting>
  <conditionalFormatting sqref="AB22:AB29">
    <cfRule type="cellIs" dxfId="3" priority="9" stopIfTrue="1" operator="greaterThan">
      <formula>$AA22</formula>
    </cfRule>
  </conditionalFormatting>
  <conditionalFormatting sqref="AB35">
    <cfRule type="cellIs" dxfId="2" priority="3" stopIfTrue="1" operator="greaterThan">
      <formula>$AA$35</formula>
    </cfRule>
  </conditionalFormatting>
  <conditionalFormatting sqref="AB37:AB46">
    <cfRule type="cellIs" dxfId="1" priority="6" stopIfTrue="1" operator="greaterThan">
      <formula>$AA37</formula>
    </cfRule>
  </conditionalFormatting>
  <conditionalFormatting sqref="AB49">
    <cfRule type="cellIs" dxfId="0" priority="5" stopIfTrue="1" operator="greaterThan">
      <formula>$AA$49</formula>
    </cfRule>
  </conditionalFormatting>
  <printOptions horizontalCentered="1" verticalCentered="1"/>
  <pageMargins left="0.23622047244094488" right="0.23622047244094488" top="0.3543307086614173" bottom="0.3543307086614173" header="0.11811023622047244" footer="0.11811023622047244"/>
  <pageSetup paperSize="9" scale="7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石川県部数集計表</vt:lpstr>
      <vt:lpstr>金沢野々市市</vt:lpstr>
      <vt:lpstr>白山能美小松加賀市</vt:lpstr>
      <vt:lpstr>かほく河北羽咋市</vt:lpstr>
      <vt:lpstr>羽咋郡七尾市鹿島郡</vt:lpstr>
      <vt:lpstr>輪島市鳳珠郡珠洲市</vt:lpstr>
      <vt:lpstr>かほく河北羽咋市!Print_Area</vt:lpstr>
      <vt:lpstr>羽咋郡七尾市鹿島郡!Print_Area</vt:lpstr>
      <vt:lpstr>金沢野々市市!Print_Area</vt:lpstr>
      <vt:lpstr>石川県部数集計表!Print_Area</vt:lpstr>
      <vt:lpstr>白山能美小松加賀市!Print_Area</vt:lpstr>
      <vt:lpstr>輪島市鳳珠郡珠洲市!Print_Area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HKC119</dc:creator>
  <cp:lastModifiedBy>智恵 齊藤</cp:lastModifiedBy>
  <cp:lastPrinted>2026-05-22T09:54:27Z</cp:lastPrinted>
  <dcterms:created xsi:type="dcterms:W3CDTF">2022-05-27T06:21:32Z</dcterms:created>
  <dcterms:modified xsi:type="dcterms:W3CDTF">2026-05-25T01:39:45Z</dcterms:modified>
</cp:coreProperties>
</file>